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ya\Dropbox (ALab)\0x 秋山研misc\"/>
    </mc:Choice>
  </mc:AlternateContent>
  <xr:revisionPtr revIDLastSave="0" documentId="13_ncr:1_{0B3917F4-1376-45E6-8252-0DE9CEC064F0}" xr6:coauthVersionLast="36" xr6:coauthVersionMax="36" xr10:uidLastSave="{00000000-0000-0000-0000-000000000000}"/>
  <bookViews>
    <workbookView xWindow="0" yWindow="0" windowWidth="23040" windowHeight="9996" activeTab="2" xr2:uid="{D01ECFA6-264C-4498-BAFD-503E70FB16FA}"/>
  </bookViews>
  <sheets>
    <sheet name="k=0.975" sheetId="1" r:id="rId1"/>
    <sheet name="k=0.950" sheetId="5" r:id="rId2"/>
    <sheet name="k=0.925" sheetId="2" r:id="rId3"/>
    <sheet name="k=0.900" sheetId="4" r:id="rId4"/>
  </sheets>
  <definedNames>
    <definedName name="_xlnm.Print_Area" localSheetId="2">'k=0.925'!$A$1:$L$32</definedName>
    <definedName name="_xlnm.Print_Area" localSheetId="0">'k=0.975'!$A$1:$L$32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3" i="5"/>
  <c r="D3" i="5" s="1"/>
  <c r="C3" i="1"/>
  <c r="D3" i="1" s="1"/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D4" i="5"/>
  <c r="D5" i="5" s="1"/>
  <c r="D6" i="5" s="1"/>
  <c r="D7" i="5" s="1"/>
  <c r="D8" i="5" s="1"/>
  <c r="D9" i="5" s="1"/>
  <c r="E9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" i="4"/>
  <c r="D3" i="4" s="1"/>
  <c r="D4" i="2" l="1"/>
  <c r="D5" i="2" s="1"/>
  <c r="D6" i="2" s="1"/>
  <c r="D7" i="2" s="1"/>
  <c r="D8" i="2" s="1"/>
  <c r="D9" i="2" s="1"/>
  <c r="D10" i="5"/>
  <c r="D11" i="5" s="1"/>
  <c r="D4" i="1"/>
  <c r="D5" i="1" s="1"/>
  <c r="D6" i="1" s="1"/>
  <c r="D7" i="1" s="1"/>
  <c r="D8" i="1" s="1"/>
  <c r="D9" i="1" s="1"/>
  <c r="E9" i="1" s="1"/>
  <c r="H9" i="5"/>
  <c r="F9" i="5"/>
  <c r="F2" i="5" s="1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E9" i="2" l="1"/>
  <c r="D10" i="2"/>
  <c r="E10" i="5"/>
  <c r="D10" i="1"/>
  <c r="J29" i="5"/>
  <c r="J25" i="5"/>
  <c r="J21" i="5"/>
  <c r="J17" i="5"/>
  <c r="J13" i="5"/>
  <c r="K32" i="5"/>
  <c r="K28" i="5"/>
  <c r="K24" i="5"/>
  <c r="K20" i="5"/>
  <c r="K16" i="5"/>
  <c r="K12" i="5"/>
  <c r="K31" i="5"/>
  <c r="K11" i="5"/>
  <c r="J32" i="5"/>
  <c r="L32" i="5" s="1"/>
  <c r="J28" i="5"/>
  <c r="L28" i="5" s="1"/>
  <c r="J24" i="5"/>
  <c r="L24" i="5" s="1"/>
  <c r="J20" i="5"/>
  <c r="L20" i="5" s="1"/>
  <c r="J16" i="5"/>
  <c r="L16" i="5" s="1"/>
  <c r="J12" i="5"/>
  <c r="L12" i="5" s="1"/>
  <c r="K27" i="5"/>
  <c r="K23" i="5"/>
  <c r="K19" i="5"/>
  <c r="K15" i="5"/>
  <c r="J31" i="5"/>
  <c r="L31" i="5" s="1"/>
  <c r="J27" i="5"/>
  <c r="J23" i="5"/>
  <c r="L23" i="5" s="1"/>
  <c r="J19" i="5"/>
  <c r="J15" i="5"/>
  <c r="J11" i="5"/>
  <c r="L11" i="5" s="1"/>
  <c r="K18" i="5"/>
  <c r="K14" i="5"/>
  <c r="K13" i="5"/>
  <c r="J9" i="5"/>
  <c r="K30" i="5"/>
  <c r="K26" i="5"/>
  <c r="K22" i="5"/>
  <c r="K10" i="5"/>
  <c r="K17" i="5"/>
  <c r="J30" i="5"/>
  <c r="J26" i="5"/>
  <c r="L26" i="5" s="1"/>
  <c r="J22" i="5"/>
  <c r="J18" i="5"/>
  <c r="L18" i="5" s="1"/>
  <c r="J14" i="5"/>
  <c r="J10" i="5"/>
  <c r="L10" i="5" s="1"/>
  <c r="K29" i="5"/>
  <c r="K25" i="5"/>
  <c r="K21" i="5"/>
  <c r="K9" i="5"/>
  <c r="H10" i="5"/>
  <c r="I10" i="5" s="1"/>
  <c r="F10" i="5"/>
  <c r="G10" i="5" s="1"/>
  <c r="E11" i="5"/>
  <c r="D12" i="5"/>
  <c r="F9" i="1"/>
  <c r="F2" i="1" s="1"/>
  <c r="H9" i="1"/>
  <c r="E10" i="1"/>
  <c r="D11" i="1"/>
  <c r="D4" i="4"/>
  <c r="D5" i="4" s="1"/>
  <c r="D6" i="4" s="1"/>
  <c r="D7" i="4" s="1"/>
  <c r="D8" i="4" s="1"/>
  <c r="D9" i="4" s="1"/>
  <c r="D11" i="2" l="1"/>
  <c r="E10" i="2"/>
  <c r="F9" i="2"/>
  <c r="F2" i="2" s="1"/>
  <c r="H9" i="2"/>
  <c r="L30" i="5"/>
  <c r="L15" i="5"/>
  <c r="L17" i="5"/>
  <c r="L13" i="5"/>
  <c r="F11" i="5"/>
  <c r="G11" i="5" s="1"/>
  <c r="H11" i="5"/>
  <c r="I11" i="5" s="1"/>
  <c r="L14" i="5"/>
  <c r="L19" i="5"/>
  <c r="L21" i="5"/>
  <c r="L25" i="5"/>
  <c r="D13" i="5"/>
  <c r="E12" i="5"/>
  <c r="L22" i="5"/>
  <c r="L9" i="5"/>
  <c r="L27" i="5"/>
  <c r="L29" i="5"/>
  <c r="D12" i="1"/>
  <c r="E11" i="1"/>
  <c r="H10" i="1"/>
  <c r="I10" i="1" s="1"/>
  <c r="F10" i="1"/>
  <c r="G10" i="1" s="1"/>
  <c r="J32" i="1"/>
  <c r="J28" i="1"/>
  <c r="J24" i="1"/>
  <c r="J20" i="1"/>
  <c r="J16" i="1"/>
  <c r="L16" i="1" s="1"/>
  <c r="K31" i="1"/>
  <c r="K27" i="1"/>
  <c r="K23" i="1"/>
  <c r="K19" i="1"/>
  <c r="K15" i="1"/>
  <c r="K11" i="1"/>
  <c r="K32" i="1"/>
  <c r="K28" i="1"/>
  <c r="J31" i="1"/>
  <c r="L31" i="1" s="1"/>
  <c r="J27" i="1"/>
  <c r="L27" i="1" s="1"/>
  <c r="J23" i="1"/>
  <c r="L23" i="1" s="1"/>
  <c r="J19" i="1"/>
  <c r="L19" i="1" s="1"/>
  <c r="J15" i="1"/>
  <c r="L15" i="1" s="1"/>
  <c r="J11" i="1"/>
  <c r="L11" i="1" s="1"/>
  <c r="J21" i="1"/>
  <c r="L21" i="1" s="1"/>
  <c r="J9" i="1"/>
  <c r="L9" i="1" s="1"/>
  <c r="K24" i="1"/>
  <c r="K12" i="1"/>
  <c r="J12" i="1"/>
  <c r="K30" i="1"/>
  <c r="K26" i="1"/>
  <c r="K22" i="1"/>
  <c r="K18" i="1"/>
  <c r="K14" i="1"/>
  <c r="K10" i="1"/>
  <c r="J25" i="1"/>
  <c r="J17" i="1"/>
  <c r="J30" i="1"/>
  <c r="L30" i="1" s="1"/>
  <c r="J26" i="1"/>
  <c r="L26" i="1" s="1"/>
  <c r="J22" i="1"/>
  <c r="L22" i="1" s="1"/>
  <c r="J18" i="1"/>
  <c r="L18" i="1" s="1"/>
  <c r="J14" i="1"/>
  <c r="L14" i="1" s="1"/>
  <c r="J10" i="1"/>
  <c r="L10" i="1" s="1"/>
  <c r="J29" i="1"/>
  <c r="J13" i="1"/>
  <c r="K29" i="1"/>
  <c r="K25" i="1"/>
  <c r="K21" i="1"/>
  <c r="K17" i="1"/>
  <c r="K13" i="1"/>
  <c r="K9" i="1"/>
  <c r="K20" i="1"/>
  <c r="K16" i="1"/>
  <c r="E9" i="4"/>
  <c r="D10" i="4"/>
  <c r="J13" i="2" l="1"/>
  <c r="K12" i="2"/>
  <c r="J28" i="2"/>
  <c r="K19" i="2"/>
  <c r="J11" i="2"/>
  <c r="L11" i="2" s="1"/>
  <c r="K14" i="2"/>
  <c r="J9" i="2"/>
  <c r="J26" i="2"/>
  <c r="J24" i="2"/>
  <c r="K15" i="2"/>
  <c r="J30" i="2"/>
  <c r="K10" i="2"/>
  <c r="K18" i="2"/>
  <c r="K29" i="2"/>
  <c r="J22" i="2"/>
  <c r="J20" i="2"/>
  <c r="L20" i="2" s="1"/>
  <c r="K11" i="2"/>
  <c r="K21" i="2"/>
  <c r="J14" i="2"/>
  <c r="J32" i="2"/>
  <c r="L32" i="2" s="1"/>
  <c r="K32" i="2"/>
  <c r="J18" i="2"/>
  <c r="L18" i="2" s="1"/>
  <c r="J16" i="2"/>
  <c r="J31" i="2"/>
  <c r="L31" i="2" s="1"/>
  <c r="K13" i="2"/>
  <c r="K17" i="2"/>
  <c r="K23" i="2"/>
  <c r="J29" i="2"/>
  <c r="L29" i="2" s="1"/>
  <c r="K28" i="2"/>
  <c r="J10" i="2"/>
  <c r="L10" i="2" s="1"/>
  <c r="J12" i="2"/>
  <c r="L12" i="2" s="1"/>
  <c r="J27" i="2"/>
  <c r="L27" i="2" s="1"/>
  <c r="K30" i="2"/>
  <c r="K16" i="2"/>
  <c r="J25" i="2"/>
  <c r="K24" i="2"/>
  <c r="K25" i="2"/>
  <c r="K31" i="2"/>
  <c r="J23" i="2"/>
  <c r="L23" i="2" s="1"/>
  <c r="K26" i="2"/>
  <c r="J15" i="2"/>
  <c r="J21" i="2"/>
  <c r="L21" i="2" s="1"/>
  <c r="K20" i="2"/>
  <c r="K9" i="2"/>
  <c r="K27" i="2"/>
  <c r="J19" i="2"/>
  <c r="L19" i="2" s="1"/>
  <c r="K22" i="2"/>
  <c r="J17" i="2"/>
  <c r="L17" i="2" s="1"/>
  <c r="H10" i="2"/>
  <c r="I10" i="2" s="1"/>
  <c r="F10" i="2"/>
  <c r="G10" i="2" s="1"/>
  <c r="E11" i="2"/>
  <c r="D12" i="2"/>
  <c r="L24" i="1"/>
  <c r="L29" i="1"/>
  <c r="L25" i="1"/>
  <c r="D14" i="5"/>
  <c r="E13" i="5"/>
  <c r="H12" i="5"/>
  <c r="I12" i="5" s="1"/>
  <c r="F12" i="5"/>
  <c r="G12" i="5" s="1"/>
  <c r="L28" i="1"/>
  <c r="L20" i="1"/>
  <c r="L32" i="1"/>
  <c r="L13" i="1"/>
  <c r="L17" i="1"/>
  <c r="L12" i="1"/>
  <c r="D13" i="1"/>
  <c r="E12" i="1"/>
  <c r="F11" i="1"/>
  <c r="G11" i="1" s="1"/>
  <c r="H11" i="1"/>
  <c r="I11" i="1" s="1"/>
  <c r="D11" i="4"/>
  <c r="E10" i="4"/>
  <c r="F9" i="4"/>
  <c r="F2" i="4" s="1"/>
  <c r="H9" i="4"/>
  <c r="L26" i="2" l="1"/>
  <c r="L16" i="2"/>
  <c r="L22" i="2"/>
  <c r="L9" i="2"/>
  <c r="D13" i="2"/>
  <c r="E12" i="2"/>
  <c r="F11" i="2"/>
  <c r="G11" i="2" s="1"/>
  <c r="H11" i="2"/>
  <c r="I11" i="2" s="1"/>
  <c r="L25" i="2"/>
  <c r="L14" i="2"/>
  <c r="L30" i="2"/>
  <c r="L28" i="2"/>
  <c r="L15" i="2"/>
  <c r="L24" i="2"/>
  <c r="L13" i="2"/>
  <c r="H13" i="5"/>
  <c r="I13" i="5" s="1"/>
  <c r="F13" i="5"/>
  <c r="G13" i="5" s="1"/>
  <c r="D15" i="5"/>
  <c r="E14" i="5"/>
  <c r="H12" i="1"/>
  <c r="I12" i="1" s="1"/>
  <c r="F12" i="1"/>
  <c r="G12" i="1" s="1"/>
  <c r="D14" i="1"/>
  <c r="E13" i="1"/>
  <c r="K32" i="4"/>
  <c r="J28" i="4"/>
  <c r="L28" i="4" s="1"/>
  <c r="K19" i="4"/>
  <c r="J15" i="4"/>
  <c r="K10" i="4"/>
  <c r="K29" i="4"/>
  <c r="K28" i="4"/>
  <c r="J24" i="4"/>
  <c r="L24" i="4" s="1"/>
  <c r="K15" i="4"/>
  <c r="J11" i="4"/>
  <c r="L11" i="4" s="1"/>
  <c r="K13" i="4"/>
  <c r="K21" i="4"/>
  <c r="J10" i="4"/>
  <c r="L10" i="4" s="1"/>
  <c r="J29" i="4"/>
  <c r="L29" i="4" s="1"/>
  <c r="K24" i="4"/>
  <c r="J20" i="4"/>
  <c r="L20" i="4" s="1"/>
  <c r="K11" i="4"/>
  <c r="K22" i="4"/>
  <c r="J30" i="4"/>
  <c r="K18" i="4"/>
  <c r="J25" i="4"/>
  <c r="L25" i="4" s="1"/>
  <c r="K20" i="4"/>
  <c r="J16" i="4"/>
  <c r="K14" i="4"/>
  <c r="K17" i="4"/>
  <c r="J26" i="4"/>
  <c r="J19" i="4"/>
  <c r="L19" i="4" s="1"/>
  <c r="J21" i="4"/>
  <c r="L21" i="4" s="1"/>
  <c r="K16" i="4"/>
  <c r="J12" i="4"/>
  <c r="L12" i="4" s="1"/>
  <c r="J31" i="4"/>
  <c r="K9" i="4"/>
  <c r="J22" i="4"/>
  <c r="K23" i="4"/>
  <c r="J17" i="4"/>
  <c r="K12" i="4"/>
  <c r="K31" i="4"/>
  <c r="J27" i="4"/>
  <c r="L27" i="4" s="1"/>
  <c r="K30" i="4"/>
  <c r="J18" i="4"/>
  <c r="L18" i="4" s="1"/>
  <c r="J32" i="4"/>
  <c r="L32" i="4" s="1"/>
  <c r="J13" i="4"/>
  <c r="L13" i="4" s="1"/>
  <c r="K25" i="4"/>
  <c r="K27" i="4"/>
  <c r="J23" i="4"/>
  <c r="K26" i="4"/>
  <c r="J14" i="4"/>
  <c r="J9" i="4"/>
  <c r="L9" i="4" s="1"/>
  <c r="H10" i="4"/>
  <c r="I10" i="4" s="1"/>
  <c r="F10" i="4"/>
  <c r="G10" i="4" s="1"/>
  <c r="D12" i="4"/>
  <c r="E11" i="4"/>
  <c r="H12" i="2" l="1"/>
  <c r="I12" i="2" s="1"/>
  <c r="F12" i="2"/>
  <c r="G12" i="2" s="1"/>
  <c r="E13" i="2"/>
  <c r="D14" i="2"/>
  <c r="H14" i="5"/>
  <c r="I14" i="5" s="1"/>
  <c r="F14" i="5"/>
  <c r="G14" i="5" s="1"/>
  <c r="D16" i="5"/>
  <c r="E15" i="5"/>
  <c r="H13" i="1"/>
  <c r="I13" i="1" s="1"/>
  <c r="F13" i="1"/>
  <c r="G13" i="1" s="1"/>
  <c r="D15" i="1"/>
  <c r="E14" i="1"/>
  <c r="L14" i="4"/>
  <c r="L31" i="4"/>
  <c r="L16" i="4"/>
  <c r="L23" i="4"/>
  <c r="F11" i="4"/>
  <c r="G11" i="4" s="1"/>
  <c r="H11" i="4"/>
  <c r="I11" i="4" s="1"/>
  <c r="L15" i="4"/>
  <c r="D13" i="4"/>
  <c r="E12" i="4"/>
  <c r="L17" i="4"/>
  <c r="L30" i="4"/>
  <c r="L26" i="4"/>
  <c r="L22" i="4"/>
  <c r="F13" i="2" l="1"/>
  <c r="G13" i="2" s="1"/>
  <c r="H13" i="2"/>
  <c r="I13" i="2" s="1"/>
  <c r="D15" i="2"/>
  <c r="E14" i="2"/>
  <c r="F15" i="5"/>
  <c r="G15" i="5" s="1"/>
  <c r="H15" i="5"/>
  <c r="I15" i="5" s="1"/>
  <c r="D17" i="5"/>
  <c r="E16" i="5"/>
  <c r="F14" i="1"/>
  <c r="G14" i="1" s="1"/>
  <c r="H14" i="1"/>
  <c r="I14" i="1" s="1"/>
  <c r="D16" i="1"/>
  <c r="E15" i="1"/>
  <c r="D14" i="4"/>
  <c r="E13" i="4"/>
  <c r="F12" i="4"/>
  <c r="G12" i="4" s="1"/>
  <c r="H12" i="4"/>
  <c r="I12" i="4" s="1"/>
  <c r="F14" i="2" l="1"/>
  <c r="G14" i="2" s="1"/>
  <c r="H14" i="2"/>
  <c r="I14" i="2" s="1"/>
  <c r="E15" i="2"/>
  <c r="D16" i="2"/>
  <c r="D18" i="5"/>
  <c r="E17" i="5"/>
  <c r="H16" i="5"/>
  <c r="I16" i="5" s="1"/>
  <c r="F16" i="5"/>
  <c r="G16" i="5" s="1"/>
  <c r="F15" i="1"/>
  <c r="G15" i="1" s="1"/>
  <c r="H15" i="1"/>
  <c r="I15" i="1" s="1"/>
  <c r="D17" i="1"/>
  <c r="E16" i="1"/>
  <c r="F13" i="4"/>
  <c r="G13" i="4" s="1"/>
  <c r="H13" i="4"/>
  <c r="I13" i="4" s="1"/>
  <c r="D15" i="4"/>
  <c r="E14" i="4"/>
  <c r="H15" i="2" l="1"/>
  <c r="I15" i="2" s="1"/>
  <c r="F15" i="2"/>
  <c r="G15" i="2" s="1"/>
  <c r="D17" i="2"/>
  <c r="E16" i="2"/>
  <c r="H17" i="5"/>
  <c r="I17" i="5" s="1"/>
  <c r="F17" i="5"/>
  <c r="G17" i="5" s="1"/>
  <c r="E18" i="5"/>
  <c r="D19" i="5"/>
  <c r="H16" i="1"/>
  <c r="I16" i="1" s="1"/>
  <c r="F16" i="1"/>
  <c r="G16" i="1" s="1"/>
  <c r="D18" i="1"/>
  <c r="E17" i="1"/>
  <c r="F14" i="4"/>
  <c r="G14" i="4" s="1"/>
  <c r="H14" i="4"/>
  <c r="I14" i="4" s="1"/>
  <c r="E15" i="4"/>
  <c r="D16" i="4"/>
  <c r="F16" i="2" l="1"/>
  <c r="G16" i="2" s="1"/>
  <c r="H16" i="2"/>
  <c r="I16" i="2" s="1"/>
  <c r="D18" i="2"/>
  <c r="E17" i="2"/>
  <c r="D20" i="5"/>
  <c r="E19" i="5"/>
  <c r="F18" i="5"/>
  <c r="G18" i="5" s="1"/>
  <c r="H18" i="5"/>
  <c r="I18" i="5" s="1"/>
  <c r="H17" i="1"/>
  <c r="I17" i="1" s="1"/>
  <c r="F17" i="1"/>
  <c r="G17" i="1" s="1"/>
  <c r="E18" i="1"/>
  <c r="D19" i="1"/>
  <c r="D17" i="4"/>
  <c r="E16" i="4"/>
  <c r="F15" i="4"/>
  <c r="G15" i="4" s="1"/>
  <c r="H15" i="4"/>
  <c r="I15" i="4" s="1"/>
  <c r="D19" i="2" l="1"/>
  <c r="E18" i="2"/>
  <c r="H17" i="2"/>
  <c r="I17" i="2" s="1"/>
  <c r="F17" i="2"/>
  <c r="G17" i="2" s="1"/>
  <c r="H19" i="5"/>
  <c r="I19" i="5" s="1"/>
  <c r="F19" i="5"/>
  <c r="G19" i="5" s="1"/>
  <c r="D21" i="5"/>
  <c r="E20" i="5"/>
  <c r="F18" i="1"/>
  <c r="G18" i="1" s="1"/>
  <c r="H18" i="1"/>
  <c r="I18" i="1" s="1"/>
  <c r="E19" i="1"/>
  <c r="D20" i="1"/>
  <c r="E17" i="4"/>
  <c r="D18" i="4"/>
  <c r="F16" i="4"/>
  <c r="G16" i="4" s="1"/>
  <c r="H16" i="4"/>
  <c r="I16" i="4" s="1"/>
  <c r="H18" i="2" l="1"/>
  <c r="I18" i="2" s="1"/>
  <c r="F18" i="2"/>
  <c r="G18" i="2" s="1"/>
  <c r="E19" i="2"/>
  <c r="D20" i="2"/>
  <c r="D22" i="5"/>
  <c r="E21" i="5"/>
  <c r="H20" i="5"/>
  <c r="I20" i="5" s="1"/>
  <c r="F20" i="5"/>
  <c r="G20" i="5" s="1"/>
  <c r="D21" i="1"/>
  <c r="E20" i="1"/>
  <c r="H19" i="1"/>
  <c r="I19" i="1" s="1"/>
  <c r="F19" i="1"/>
  <c r="G19" i="1" s="1"/>
  <c r="D19" i="4"/>
  <c r="E18" i="4"/>
  <c r="H17" i="4"/>
  <c r="I17" i="4" s="1"/>
  <c r="F17" i="4"/>
  <c r="G17" i="4" s="1"/>
  <c r="E20" i="2" l="1"/>
  <c r="D21" i="2"/>
  <c r="H19" i="2"/>
  <c r="I19" i="2" s="1"/>
  <c r="F19" i="2"/>
  <c r="G19" i="2" s="1"/>
  <c r="H21" i="5"/>
  <c r="I21" i="5" s="1"/>
  <c r="F21" i="5"/>
  <c r="G21" i="5" s="1"/>
  <c r="E22" i="5"/>
  <c r="D23" i="5"/>
  <c r="H20" i="1"/>
  <c r="I20" i="1" s="1"/>
  <c r="F20" i="1"/>
  <c r="G20" i="1" s="1"/>
  <c r="D22" i="1"/>
  <c r="E21" i="1"/>
  <c r="F18" i="4"/>
  <c r="G18" i="4" s="1"/>
  <c r="H18" i="4"/>
  <c r="I18" i="4" s="1"/>
  <c r="E19" i="4"/>
  <c r="D20" i="4"/>
  <c r="D22" i="2" l="1"/>
  <c r="E21" i="2"/>
  <c r="H20" i="2"/>
  <c r="I20" i="2" s="1"/>
  <c r="F20" i="2"/>
  <c r="G20" i="2" s="1"/>
  <c r="D24" i="5"/>
  <c r="E23" i="5"/>
  <c r="H22" i="5"/>
  <c r="I22" i="5" s="1"/>
  <c r="F22" i="5"/>
  <c r="G22" i="5" s="1"/>
  <c r="D23" i="1"/>
  <c r="E22" i="1"/>
  <c r="H21" i="1"/>
  <c r="I21" i="1" s="1"/>
  <c r="F21" i="1"/>
  <c r="G21" i="1" s="1"/>
  <c r="H19" i="4"/>
  <c r="I19" i="4" s="1"/>
  <c r="F19" i="4"/>
  <c r="G19" i="4" s="1"/>
  <c r="D21" i="4"/>
  <c r="E20" i="4"/>
  <c r="F21" i="2" l="1"/>
  <c r="G21" i="2" s="1"/>
  <c r="H21" i="2"/>
  <c r="I21" i="2" s="1"/>
  <c r="E22" i="2"/>
  <c r="D23" i="2"/>
  <c r="F23" i="5"/>
  <c r="G23" i="5" s="1"/>
  <c r="H23" i="5"/>
  <c r="I23" i="5" s="1"/>
  <c r="D25" i="5"/>
  <c r="E24" i="5"/>
  <c r="F22" i="1"/>
  <c r="G22" i="1" s="1"/>
  <c r="H22" i="1"/>
  <c r="I22" i="1" s="1"/>
  <c r="D24" i="1"/>
  <c r="E23" i="1"/>
  <c r="H20" i="4"/>
  <c r="I20" i="4" s="1"/>
  <c r="F20" i="4"/>
  <c r="G20" i="4" s="1"/>
  <c r="E21" i="4"/>
  <c r="D22" i="4"/>
  <c r="D24" i="2" l="1"/>
  <c r="E23" i="2"/>
  <c r="F22" i="2"/>
  <c r="G22" i="2" s="1"/>
  <c r="H22" i="2"/>
  <c r="I22" i="2" s="1"/>
  <c r="H24" i="5"/>
  <c r="I24" i="5" s="1"/>
  <c r="F24" i="5"/>
  <c r="G24" i="5" s="1"/>
  <c r="D26" i="5"/>
  <c r="E25" i="5"/>
  <c r="F23" i="1"/>
  <c r="G23" i="1" s="1"/>
  <c r="H23" i="1"/>
  <c r="I23" i="1" s="1"/>
  <c r="D25" i="1"/>
  <c r="E24" i="1"/>
  <c r="E22" i="4"/>
  <c r="D23" i="4"/>
  <c r="H21" i="4"/>
  <c r="I21" i="4" s="1"/>
  <c r="F21" i="4"/>
  <c r="G21" i="4" s="1"/>
  <c r="F23" i="2" l="1"/>
  <c r="G23" i="2" s="1"/>
  <c r="H23" i="2"/>
  <c r="I23" i="2" s="1"/>
  <c r="D25" i="2"/>
  <c r="E24" i="2"/>
  <c r="H25" i="5"/>
  <c r="I25" i="5" s="1"/>
  <c r="F25" i="5"/>
  <c r="G25" i="5" s="1"/>
  <c r="D27" i="5"/>
  <c r="E26" i="5"/>
  <c r="H24" i="1"/>
  <c r="I24" i="1" s="1"/>
  <c r="F24" i="1"/>
  <c r="G24" i="1" s="1"/>
  <c r="D26" i="1"/>
  <c r="E25" i="1"/>
  <c r="D24" i="4"/>
  <c r="E23" i="4"/>
  <c r="F22" i="4"/>
  <c r="G22" i="4" s="1"/>
  <c r="H22" i="4"/>
  <c r="I22" i="4" s="1"/>
  <c r="H24" i="2" l="1"/>
  <c r="I24" i="2" s="1"/>
  <c r="F24" i="2"/>
  <c r="G24" i="2" s="1"/>
  <c r="D26" i="2"/>
  <c r="E25" i="2"/>
  <c r="H26" i="5"/>
  <c r="I26" i="5" s="1"/>
  <c r="F26" i="5"/>
  <c r="G26" i="5" s="1"/>
  <c r="D28" i="5"/>
  <c r="E27" i="5"/>
  <c r="H25" i="1"/>
  <c r="I25" i="1" s="1"/>
  <c r="F25" i="1"/>
  <c r="G25" i="1" s="1"/>
  <c r="D27" i="1"/>
  <c r="E26" i="1"/>
  <c r="H23" i="4"/>
  <c r="I23" i="4" s="1"/>
  <c r="F23" i="4"/>
  <c r="G23" i="4" s="1"/>
  <c r="D25" i="4"/>
  <c r="E24" i="4"/>
  <c r="H25" i="2" l="1"/>
  <c r="I25" i="2" s="1"/>
  <c r="F25" i="2"/>
  <c r="G25" i="2" s="1"/>
  <c r="E26" i="2"/>
  <c r="D27" i="2"/>
  <c r="F27" i="5"/>
  <c r="G27" i="5" s="1"/>
  <c r="H27" i="5"/>
  <c r="I27" i="5" s="1"/>
  <c r="D29" i="5"/>
  <c r="E28" i="5"/>
  <c r="F26" i="1"/>
  <c r="G26" i="1" s="1"/>
  <c r="H26" i="1"/>
  <c r="I26" i="1" s="1"/>
  <c r="D28" i="1"/>
  <c r="E27" i="1"/>
  <c r="F24" i="4"/>
  <c r="G24" i="4" s="1"/>
  <c r="H24" i="4"/>
  <c r="I24" i="4" s="1"/>
  <c r="D26" i="4"/>
  <c r="E25" i="4"/>
  <c r="D28" i="2" l="1"/>
  <c r="E27" i="2"/>
  <c r="H26" i="2"/>
  <c r="I26" i="2" s="1"/>
  <c r="F26" i="2"/>
  <c r="G26" i="2" s="1"/>
  <c r="H28" i="5"/>
  <c r="I28" i="5" s="1"/>
  <c r="F28" i="5"/>
  <c r="G28" i="5" s="1"/>
  <c r="D30" i="5"/>
  <c r="E29" i="5"/>
  <c r="D29" i="1"/>
  <c r="E28" i="1"/>
  <c r="H27" i="1"/>
  <c r="I27" i="1" s="1"/>
  <c r="F27" i="1"/>
  <c r="G27" i="1" s="1"/>
  <c r="F25" i="4"/>
  <c r="G25" i="4" s="1"/>
  <c r="H25" i="4"/>
  <c r="I25" i="4" s="1"/>
  <c r="E26" i="4"/>
  <c r="D27" i="4"/>
  <c r="F27" i="2" l="1"/>
  <c r="G27" i="2" s="1"/>
  <c r="H27" i="2"/>
  <c r="I27" i="2" s="1"/>
  <c r="D29" i="2"/>
  <c r="E28" i="2"/>
  <c r="H29" i="5"/>
  <c r="I29" i="5" s="1"/>
  <c r="F29" i="5"/>
  <c r="G29" i="5" s="1"/>
  <c r="D31" i="5"/>
  <c r="E30" i="5"/>
  <c r="D30" i="1"/>
  <c r="E29" i="1"/>
  <c r="H28" i="1"/>
  <c r="I28" i="1" s="1"/>
  <c r="F28" i="1"/>
  <c r="G28" i="1" s="1"/>
  <c r="D28" i="4"/>
  <c r="E27" i="4"/>
  <c r="H26" i="4"/>
  <c r="I26" i="4" s="1"/>
  <c r="F26" i="4"/>
  <c r="G26" i="4" s="1"/>
  <c r="H28" i="2" l="1"/>
  <c r="I28" i="2" s="1"/>
  <c r="F28" i="2"/>
  <c r="G28" i="2" s="1"/>
  <c r="E29" i="2"/>
  <c r="D30" i="2"/>
  <c r="H30" i="5"/>
  <c r="I30" i="5" s="1"/>
  <c r="F30" i="5"/>
  <c r="G30" i="5" s="1"/>
  <c r="D32" i="5"/>
  <c r="E32" i="5" s="1"/>
  <c r="E31" i="5"/>
  <c r="H29" i="1"/>
  <c r="I29" i="1" s="1"/>
  <c r="F29" i="1"/>
  <c r="G29" i="1" s="1"/>
  <c r="D31" i="1"/>
  <c r="E30" i="1"/>
  <c r="H27" i="4"/>
  <c r="I27" i="4" s="1"/>
  <c r="F27" i="4"/>
  <c r="G27" i="4" s="1"/>
  <c r="E28" i="4"/>
  <c r="D29" i="4"/>
  <c r="D31" i="2" l="1"/>
  <c r="E30" i="2"/>
  <c r="F29" i="2"/>
  <c r="G29" i="2" s="1"/>
  <c r="H29" i="2"/>
  <c r="I29" i="2" s="1"/>
  <c r="F31" i="5"/>
  <c r="G31" i="5" s="1"/>
  <c r="H31" i="5"/>
  <c r="I31" i="5" s="1"/>
  <c r="H32" i="5"/>
  <c r="I32" i="5" s="1"/>
  <c r="F32" i="5"/>
  <c r="G32" i="5" s="1"/>
  <c r="F30" i="1"/>
  <c r="G30" i="1" s="1"/>
  <c r="H30" i="1"/>
  <c r="I30" i="1" s="1"/>
  <c r="E31" i="1"/>
  <c r="D32" i="1"/>
  <c r="E32" i="1" s="1"/>
  <c r="D30" i="4"/>
  <c r="E29" i="4"/>
  <c r="H28" i="4"/>
  <c r="I28" i="4" s="1"/>
  <c r="F28" i="4"/>
  <c r="G28" i="4" s="1"/>
  <c r="H30" i="2" l="1"/>
  <c r="I30" i="2" s="1"/>
  <c r="F30" i="2"/>
  <c r="G30" i="2" s="1"/>
  <c r="E31" i="2"/>
  <c r="D32" i="2"/>
  <c r="E32" i="2" s="1"/>
  <c r="H32" i="1"/>
  <c r="F32" i="1"/>
  <c r="F31" i="1"/>
  <c r="G31" i="1" s="1"/>
  <c r="H31" i="1"/>
  <c r="I31" i="1" s="1"/>
  <c r="F29" i="4"/>
  <c r="G29" i="4" s="1"/>
  <c r="H29" i="4"/>
  <c r="I29" i="4" s="1"/>
  <c r="E30" i="4"/>
  <c r="D31" i="4"/>
  <c r="F32" i="2" l="1"/>
  <c r="H32" i="2"/>
  <c r="H31" i="2"/>
  <c r="I31" i="2" s="1"/>
  <c r="F31" i="2"/>
  <c r="G31" i="2" s="1"/>
  <c r="G32" i="1"/>
  <c r="I32" i="1"/>
  <c r="E31" i="4"/>
  <c r="D32" i="4"/>
  <c r="E32" i="4" s="1"/>
  <c r="F30" i="4"/>
  <c r="G30" i="4" s="1"/>
  <c r="H30" i="4"/>
  <c r="I30" i="4" s="1"/>
  <c r="I32" i="2" l="1"/>
  <c r="G32" i="2"/>
  <c r="F31" i="4"/>
  <c r="G31" i="4" s="1"/>
  <c r="H31" i="4"/>
  <c r="I31" i="4" s="1"/>
  <c r="H32" i="4"/>
  <c r="F32" i="4"/>
  <c r="G32" i="4" s="1"/>
  <c r="I32" i="4" l="1"/>
</calcChain>
</file>

<file path=xl/sharedStrings.xml><?xml version="1.0" encoding="utf-8"?>
<sst xmlns="http://schemas.openxmlformats.org/spreadsheetml/2006/main" count="60" uniqueCount="14">
  <si>
    <t>R(t)=
N(t)/N(t-7)</t>
    <phoneticPr fontId="1"/>
  </si>
  <si>
    <t>L(t)=
log_e(R)</t>
    <phoneticPr fontId="1"/>
  </si>
  <si>
    <t>ratio k</t>
    <phoneticPr fontId="1"/>
  </si>
  <si>
    <t>day t</t>
    <phoneticPr fontId="1"/>
  </si>
  <si>
    <t xml:space="preserve"> a(t)</t>
    <phoneticPr fontId="1"/>
  </si>
  <si>
    <t>accum N(t)</t>
    <phoneticPr fontId="1"/>
  </si>
  <si>
    <t>1+2.885ΔK</t>
    <phoneticPr fontId="1"/>
  </si>
  <si>
    <t>(5)/(30)
ratio</t>
    <phoneticPr fontId="1"/>
  </si>
  <si>
    <t>exp-k^t
Eqn.(30)</t>
    <phoneticPr fontId="1"/>
  </si>
  <si>
    <t>exp-exp
Eqn.(5)</t>
    <phoneticPr fontId="1"/>
  </si>
  <si>
    <t>L(0) estimated from L(7)</t>
    <phoneticPr fontId="1"/>
  </si>
  <si>
    <t>-</t>
    <phoneticPr fontId="1"/>
  </si>
  <si>
    <t>L(t)/L(t-1)</t>
    <phoneticPr fontId="1"/>
  </si>
  <si>
    <t>K (t)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</si>
</sst>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_ "/>
    <numFmt numFmtId="178" formatCode="0.000_ "/>
    <numFmt numFmtId="179" formatCode="0.000_);[Red]\(0.00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7" xfId="0" applyNumberForma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179" fontId="0" fillId="0" borderId="9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8" xfId="0" applyNumberFormat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179" fontId="0" fillId="0" borderId="1" xfId="0" quotePrefix="1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69BE-E765-4CB9-9D7E-165482881FE9}">
  <sheetPr>
    <pageSetUpPr fitToPage="1"/>
  </sheetPr>
  <dimension ref="A1:L32"/>
  <sheetViews>
    <sheetView topLeftCell="A3" workbookViewId="0">
      <selection activeCell="C25" sqref="C25:C26"/>
    </sheetView>
  </sheetViews>
  <sheetFormatPr defaultRowHeight="18" x14ac:dyDescent="0.45"/>
  <cols>
    <col min="4" max="4" width="15.19921875" customWidth="1"/>
    <col min="5" max="5" width="13.09765625" customWidth="1"/>
    <col min="6" max="6" width="11.3984375" customWidth="1"/>
    <col min="7" max="7" width="10.69921875" customWidth="1"/>
    <col min="9" max="9" width="11.796875" customWidth="1"/>
    <col min="12" max="12" width="9.796875" customWidth="1"/>
  </cols>
  <sheetData>
    <row r="1" spans="1:12" ht="36.6" thickBot="1" x14ac:dyDescent="0.5">
      <c r="A1" s="19" t="s">
        <v>2</v>
      </c>
      <c r="B1" s="20" t="s">
        <v>3</v>
      </c>
      <c r="C1" s="21" t="s">
        <v>4</v>
      </c>
      <c r="D1" s="21" t="s">
        <v>5</v>
      </c>
      <c r="E1" s="22" t="s">
        <v>0</v>
      </c>
      <c r="F1" s="22" t="s">
        <v>1</v>
      </c>
      <c r="G1" s="22" t="s">
        <v>12</v>
      </c>
      <c r="H1" s="23" t="s">
        <v>13</v>
      </c>
      <c r="I1" s="24" t="s">
        <v>6</v>
      </c>
      <c r="J1" s="25" t="s">
        <v>9</v>
      </c>
      <c r="K1" s="23" t="s">
        <v>8</v>
      </c>
      <c r="L1" s="27" t="s">
        <v>7</v>
      </c>
    </row>
    <row r="2" spans="1:12" ht="18.600000000000001" thickBot="1" x14ac:dyDescent="0.5">
      <c r="A2" s="26">
        <v>0.97499999999999998</v>
      </c>
      <c r="B2" s="13">
        <v>0</v>
      </c>
      <c r="C2" s="14">
        <v>0.2</v>
      </c>
      <c r="D2" s="15">
        <v>3000</v>
      </c>
      <c r="E2" s="16"/>
      <c r="F2" s="16">
        <f>F9/POWER($A$2,7)</f>
        <v>1.5124143801501442</v>
      </c>
      <c r="G2" s="16"/>
      <c r="H2" s="16"/>
      <c r="I2" s="17"/>
      <c r="J2" s="18"/>
      <c r="K2" s="16"/>
      <c r="L2" s="17"/>
    </row>
    <row r="3" spans="1:12" x14ac:dyDescent="0.45">
      <c r="B3" s="9">
        <v>1</v>
      </c>
      <c r="C3" s="1">
        <f t="shared" ref="C3:C32" si="0">$A$2*C2</f>
        <v>0.19500000000000001</v>
      </c>
      <c r="D3" s="2">
        <f t="shared" ref="D3:D32" si="1">D2*EXP(C3)</f>
        <v>3645.9329594691922</v>
      </c>
      <c r="E3" s="3"/>
      <c r="F3" s="3" t="s">
        <v>10</v>
      </c>
      <c r="G3" s="3"/>
      <c r="H3" s="3"/>
      <c r="I3" s="5"/>
      <c r="J3" s="4"/>
      <c r="K3" s="3"/>
      <c r="L3" s="5"/>
    </row>
    <row r="4" spans="1:12" x14ac:dyDescent="0.45">
      <c r="B4" s="9">
        <v>2</v>
      </c>
      <c r="C4" s="1">
        <f t="shared" si="0"/>
        <v>0.19012499999999999</v>
      </c>
      <c r="D4" s="2">
        <f t="shared" si="1"/>
        <v>4409.3941041394937</v>
      </c>
      <c r="E4" s="3"/>
      <c r="F4" s="3"/>
      <c r="G4" s="3"/>
      <c r="H4" s="3"/>
      <c r="I4" s="5"/>
      <c r="J4" s="4"/>
      <c r="K4" s="3"/>
      <c r="L4" s="5"/>
    </row>
    <row r="5" spans="1:12" x14ac:dyDescent="0.45">
      <c r="B5" s="9">
        <v>3</v>
      </c>
      <c r="C5" s="1">
        <f t="shared" si="0"/>
        <v>0.18537187499999999</v>
      </c>
      <c r="D5" s="2">
        <f t="shared" si="1"/>
        <v>5307.4376323205142</v>
      </c>
      <c r="E5" s="3"/>
      <c r="F5" s="3"/>
      <c r="G5" s="3"/>
      <c r="H5" s="3"/>
      <c r="I5" s="5"/>
      <c r="J5" s="4"/>
      <c r="K5" s="3"/>
      <c r="L5" s="5"/>
    </row>
    <row r="6" spans="1:12" x14ac:dyDescent="0.45">
      <c r="B6" s="9">
        <v>4</v>
      </c>
      <c r="C6" s="1">
        <f t="shared" si="0"/>
        <v>0.18073757812499999</v>
      </c>
      <c r="D6" s="2">
        <f t="shared" si="1"/>
        <v>6358.8449027518036</v>
      </c>
      <c r="E6" s="3"/>
      <c r="F6" s="3"/>
      <c r="G6" s="3"/>
      <c r="H6" s="3"/>
      <c r="I6" s="5"/>
      <c r="J6" s="4"/>
      <c r="K6" s="3"/>
      <c r="L6" s="5"/>
    </row>
    <row r="7" spans="1:12" x14ac:dyDescent="0.45">
      <c r="B7" s="9">
        <v>5</v>
      </c>
      <c r="C7" s="1">
        <f t="shared" si="0"/>
        <v>0.176219138671875</v>
      </c>
      <c r="D7" s="2">
        <f t="shared" si="1"/>
        <v>7584.1904784369808</v>
      </c>
      <c r="E7" s="3"/>
      <c r="F7" s="3"/>
      <c r="G7" s="3"/>
      <c r="H7" s="3"/>
      <c r="I7" s="5"/>
      <c r="J7" s="4"/>
      <c r="K7" s="3"/>
      <c r="L7" s="5"/>
    </row>
    <row r="8" spans="1:12" x14ac:dyDescent="0.45">
      <c r="B8" s="9">
        <v>6</v>
      </c>
      <c r="C8" s="1">
        <f t="shared" si="0"/>
        <v>0.17181366020507813</v>
      </c>
      <c r="D8" s="2">
        <f t="shared" si="1"/>
        <v>9005.8966008224652</v>
      </c>
      <c r="E8" s="3"/>
      <c r="F8" s="3"/>
      <c r="G8" s="3"/>
      <c r="H8" s="3"/>
      <c r="I8" s="5"/>
      <c r="J8" s="4"/>
      <c r="K8" s="3"/>
      <c r="L8" s="5"/>
    </row>
    <row r="9" spans="1:12" x14ac:dyDescent="0.45">
      <c r="B9" s="9">
        <v>7</v>
      </c>
      <c r="C9" s="1">
        <f t="shared" si="0"/>
        <v>0.16751831869995118</v>
      </c>
      <c r="D9" s="2">
        <f t="shared" si="1"/>
        <v>10648.274490633596</v>
      </c>
      <c r="E9" s="3">
        <f>D9/D2</f>
        <v>3.5494248302111986</v>
      </c>
      <c r="F9" s="3">
        <f>LN(E9)</f>
        <v>1.2667855707019045</v>
      </c>
      <c r="G9" s="28" t="s">
        <v>11</v>
      </c>
      <c r="H9" s="3">
        <f>1-1/E9</f>
        <v>0.71826421241874905</v>
      </c>
      <c r="I9" s="28" t="s">
        <v>11</v>
      </c>
      <c r="J9" s="4">
        <f>1-EXP(-$F$2*EXP(-(1-$A$2)*$B9))</f>
        <v>0.71905795310583698</v>
      </c>
      <c r="K9" s="3">
        <f>1-EXP(-$F$2*POWER($A$2,$B9))</f>
        <v>0.71826421241874905</v>
      </c>
      <c r="L9" s="5">
        <f>J9/K9</f>
        <v>1.0011050817698615</v>
      </c>
    </row>
    <row r="10" spans="1:12" x14ac:dyDescent="0.45">
      <c r="B10" s="9">
        <v>8</v>
      </c>
      <c r="C10" s="1">
        <f t="shared" si="0"/>
        <v>0.16333036073245238</v>
      </c>
      <c r="D10" s="2">
        <f t="shared" si="1"/>
        <v>12537.550987789375</v>
      </c>
      <c r="E10" s="3">
        <f>D10/D3</f>
        <v>3.4387771599658552</v>
      </c>
      <c r="F10" s="3">
        <f>LN(E10)</f>
        <v>1.2351159314343567</v>
      </c>
      <c r="G10" s="3">
        <f t="shared" ref="G10:G32" si="2">F10/F9</f>
        <v>0.97499999999999987</v>
      </c>
      <c r="H10" s="3">
        <f>1-1/E10</f>
        <v>0.70919895256896226</v>
      </c>
      <c r="I10" s="5">
        <f>1+2.885*(H10-H9)</f>
        <v>0.97384672533336514</v>
      </c>
      <c r="J10" s="4">
        <f>1-EXP(-$F$2*EXP(-(1-$A$2)*$B10))</f>
        <v>0.71011186286295191</v>
      </c>
      <c r="K10" s="3">
        <f>1-EXP(-$F$2*POWER($A$2,$B10))</f>
        <v>0.70919895256896237</v>
      </c>
      <c r="L10" s="5">
        <f>J10/K10</f>
        <v>1.0012872414583844</v>
      </c>
    </row>
    <row r="11" spans="1:12" x14ac:dyDescent="0.45">
      <c r="B11" s="9">
        <v>9</v>
      </c>
      <c r="C11" s="1">
        <f t="shared" si="0"/>
        <v>0.15924710171414108</v>
      </c>
      <c r="D11" s="2">
        <f t="shared" si="1"/>
        <v>14701.879192173337</v>
      </c>
      <c r="E11" s="3">
        <f>D11/D4</f>
        <v>3.3342175466627864</v>
      </c>
      <c r="F11" s="3">
        <f t="shared" ref="F11:F32" si="3">LN(E11)</f>
        <v>1.2042380331484979</v>
      </c>
      <c r="G11" s="3">
        <f t="shared" si="2"/>
        <v>0.97500000000000009</v>
      </c>
      <c r="H11" s="3">
        <f>1-1/E11</f>
        <v>0.70007955809575217</v>
      </c>
      <c r="I11" s="5">
        <f>1+2.885*(H11-H10)</f>
        <v>0.97369054694478896</v>
      </c>
      <c r="J11" s="4">
        <f t="shared" ref="J11:J32" si="4">1-EXP(-$F$2*EXP(-(1-$A$2)*$B11))</f>
        <v>0.70111231512648187</v>
      </c>
      <c r="K11" s="3">
        <f>1-EXP(-$F$2*POWER($A$2,$B11))</f>
        <v>0.70007955809575217</v>
      </c>
      <c r="L11" s="5">
        <f t="shared" ref="L11:L32" si="5">J11/K11</f>
        <v>1.0014751995238067</v>
      </c>
    </row>
    <row r="12" spans="1:12" x14ac:dyDescent="0.45">
      <c r="B12" s="9">
        <v>10</v>
      </c>
      <c r="C12" s="1">
        <f t="shared" si="0"/>
        <v>0.15526592417128754</v>
      </c>
      <c r="D12" s="2">
        <f t="shared" si="1"/>
        <v>17171.331947077651</v>
      </c>
      <c r="E12" s="3">
        <f>D12/D5</f>
        <v>3.2353337215891154</v>
      </c>
      <c r="F12" s="3">
        <f t="shared" si="3"/>
        <v>1.1741320823197856</v>
      </c>
      <c r="G12" s="3">
        <f t="shared" si="2"/>
        <v>0.9750000000000002</v>
      </c>
      <c r="H12" s="3">
        <f t="shared" ref="H12:H32" si="6">1-1/E12</f>
        <v>0.69091287451211525</v>
      </c>
      <c r="I12" s="5">
        <f>1+2.885*(H12-H11)</f>
        <v>0.97355411786120749</v>
      </c>
      <c r="J12" s="4">
        <f t="shared" si="4"/>
        <v>0.69206590728231288</v>
      </c>
      <c r="K12" s="3">
        <f t="shared" ref="K12:K32" si="7">1-EXP(-$F$2*POWER($A$2,$B12))</f>
        <v>0.69091287451211514</v>
      </c>
      <c r="L12" s="5">
        <f t="shared" si="5"/>
        <v>1.0016688540809315</v>
      </c>
    </row>
    <row r="13" spans="1:12" x14ac:dyDescent="0.45">
      <c r="B13" s="9">
        <v>11</v>
      </c>
      <c r="C13" s="1">
        <f t="shared" si="0"/>
        <v>0.15138427606700536</v>
      </c>
      <c r="D13" s="2">
        <f t="shared" si="1"/>
        <v>19977.877214489385</v>
      </c>
      <c r="E13" s="3">
        <f t="shared" ref="E13:E32" si="8">D13/D6</f>
        <v>3.1417462636718683</v>
      </c>
      <c r="F13" s="3">
        <f t="shared" si="3"/>
        <v>1.1447787802617908</v>
      </c>
      <c r="G13" s="3">
        <f t="shared" si="2"/>
        <v>0.97499999999999987</v>
      </c>
      <c r="H13" s="3">
        <f t="shared" si="6"/>
        <v>0.68170567701057272</v>
      </c>
      <c r="I13" s="5">
        <f t="shared" ref="I13:I32" si="9">1+2.885*(H13-H12)</f>
        <v>0.97343723520804981</v>
      </c>
      <c r="J13" s="4">
        <f t="shared" si="4"/>
        <v>0.68297917140825404</v>
      </c>
      <c r="K13" s="3">
        <f t="shared" si="7"/>
        <v>0.68170567701057261</v>
      </c>
      <c r="L13" s="5">
        <f t="shared" si="5"/>
        <v>1.0018681000329439</v>
      </c>
    </row>
    <row r="14" spans="1:12" x14ac:dyDescent="0.45">
      <c r="B14" s="9">
        <v>12</v>
      </c>
      <c r="C14" s="1">
        <f t="shared" si="0"/>
        <v>0.14759966916533021</v>
      </c>
      <c r="D14" s="2">
        <f t="shared" si="1"/>
        <v>23155.334621980273</v>
      </c>
      <c r="E14" s="3">
        <f t="shared" si="8"/>
        <v>3.0531056264758183</v>
      </c>
      <c r="F14" s="3">
        <f t="shared" si="3"/>
        <v>1.1161593107552463</v>
      </c>
      <c r="G14" s="3">
        <f t="shared" si="2"/>
        <v>0.9750000000000002</v>
      </c>
      <c r="H14" s="3">
        <f t="shared" si="6"/>
        <v>0.67246465653587817</v>
      </c>
      <c r="I14" s="5">
        <f t="shared" si="9"/>
        <v>0.9733396559305062</v>
      </c>
      <c r="J14" s="4">
        <f t="shared" si="4"/>
        <v>0.67385856109560704</v>
      </c>
      <c r="K14" s="3">
        <f t="shared" si="7"/>
        <v>0.67246465653587806</v>
      </c>
      <c r="L14" s="5">
        <f t="shared" si="5"/>
        <v>1.0020728294731645</v>
      </c>
    </row>
    <row r="15" spans="1:12" x14ac:dyDescent="0.45">
      <c r="B15" s="9">
        <v>13</v>
      </c>
      <c r="C15" s="1">
        <f t="shared" si="0"/>
        <v>0.14390967743619695</v>
      </c>
      <c r="D15" s="2">
        <f t="shared" si="1"/>
        <v>26739.31271014829</v>
      </c>
      <c r="E15" s="3">
        <f t="shared" si="8"/>
        <v>2.9690894638637442</v>
      </c>
      <c r="F15" s="3">
        <f t="shared" si="3"/>
        <v>1.0882553279863649</v>
      </c>
      <c r="G15" s="3">
        <f t="shared" si="2"/>
        <v>0.97499999999999976</v>
      </c>
      <c r="H15" s="3">
        <f t="shared" si="6"/>
        <v>0.66319640678705682</v>
      </c>
      <c r="I15" s="5">
        <f t="shared" si="9"/>
        <v>0.97326109947465045</v>
      </c>
      <c r="J15" s="4">
        <f t="shared" si="4"/>
        <v>0.66471043913144756</v>
      </c>
      <c r="K15" s="3">
        <f t="shared" si="7"/>
        <v>0.66319640678705682</v>
      </c>
      <c r="L15" s="5">
        <f t="shared" si="5"/>
        <v>1.002282932067931</v>
      </c>
    </row>
    <row r="16" spans="1:12" x14ac:dyDescent="0.45">
      <c r="B16" s="9">
        <v>14</v>
      </c>
      <c r="C16" s="1">
        <f t="shared" si="0"/>
        <v>0.14031193550029203</v>
      </c>
      <c r="D16" s="2">
        <f t="shared" si="1"/>
        <v>30767.126672261809</v>
      </c>
      <c r="E16" s="3">
        <f t="shared" si="8"/>
        <v>2.8894002215405981</v>
      </c>
      <c r="F16" s="3">
        <f t="shared" si="3"/>
        <v>1.0610489447867057</v>
      </c>
      <c r="G16" s="3">
        <f t="shared" si="2"/>
        <v>0.97499999999999998</v>
      </c>
      <c r="H16" s="3">
        <f t="shared" si="6"/>
        <v>0.65390741215254344</v>
      </c>
      <c r="I16" s="5">
        <f t="shared" si="9"/>
        <v>0.97320125047942885</v>
      </c>
      <c r="J16" s="4">
        <f t="shared" si="4"/>
        <v>0.65554106604575879</v>
      </c>
      <c r="K16" s="3">
        <f t="shared" si="7"/>
        <v>0.65390741215254344</v>
      </c>
      <c r="L16" s="5">
        <f t="shared" si="5"/>
        <v>1.0024982954205055</v>
      </c>
    </row>
    <row r="17" spans="2:12" x14ac:dyDescent="0.45">
      <c r="B17" s="9">
        <v>15</v>
      </c>
      <c r="C17" s="1">
        <f t="shared" si="0"/>
        <v>0.13680413711278472</v>
      </c>
      <c r="D17" s="2">
        <f t="shared" si="1"/>
        <v>35277.696648612211</v>
      </c>
      <c r="E17" s="3">
        <f t="shared" si="8"/>
        <v>2.8137629655879377</v>
      </c>
      <c r="F17" s="3">
        <f t="shared" si="3"/>
        <v>1.0345227211670378</v>
      </c>
      <c r="G17" s="3">
        <f t="shared" si="2"/>
        <v>0.97499999999999976</v>
      </c>
      <c r="H17" s="3">
        <f t="shared" si="6"/>
        <v>0.64460403657667398</v>
      </c>
      <c r="I17" s="5">
        <f t="shared" si="9"/>
        <v>0.9731597614636166</v>
      </c>
      <c r="J17" s="4">
        <f t="shared" si="4"/>
        <v>0.64635658952252273</v>
      </c>
      <c r="K17" s="3">
        <f t="shared" si="7"/>
        <v>0.64460403657667398</v>
      </c>
      <c r="L17" s="5">
        <f t="shared" si="5"/>
        <v>1.0027188054160443</v>
      </c>
    </row>
    <row r="18" spans="2:12" x14ac:dyDescent="0.45">
      <c r="B18" s="9">
        <v>16</v>
      </c>
      <c r="C18" s="1">
        <f t="shared" si="0"/>
        <v>0.1333840336849651</v>
      </c>
      <c r="D18" s="2">
        <f t="shared" si="1"/>
        <v>40311.426911596303</v>
      </c>
      <c r="E18" s="3">
        <f t="shared" si="8"/>
        <v>2.7419234224871345</v>
      </c>
      <c r="F18" s="3">
        <f t="shared" si="3"/>
        <v>1.008659653137862</v>
      </c>
      <c r="G18" s="3">
        <f t="shared" si="2"/>
        <v>0.97500000000000009</v>
      </c>
      <c r="H18" s="3">
        <f t="shared" si="6"/>
        <v>0.63529251335074721</v>
      </c>
      <c r="I18" s="5">
        <f t="shared" si="9"/>
        <v>0.97313625549320126</v>
      </c>
      <c r="J18" s="4">
        <f t="shared" si="4"/>
        <v>0.63716303466924706</v>
      </c>
      <c r="K18" s="3">
        <f t="shared" si="7"/>
        <v>0.63529251335074721</v>
      </c>
      <c r="L18" s="5">
        <f t="shared" si="5"/>
        <v>1.0029443465477565</v>
      </c>
    </row>
    <row r="19" spans="2:12" x14ac:dyDescent="0.45">
      <c r="B19" s="9">
        <v>17</v>
      </c>
      <c r="C19" s="1">
        <f t="shared" si="0"/>
        <v>0.13004943284284096</v>
      </c>
      <c r="D19" s="2">
        <f t="shared" si="1"/>
        <v>45910.066548254239</v>
      </c>
      <c r="E19" s="3">
        <f t="shared" si="8"/>
        <v>2.6736462080955556</v>
      </c>
      <c r="F19" s="3">
        <f t="shared" si="3"/>
        <v>0.98344316180941516</v>
      </c>
      <c r="G19" s="3">
        <f t="shared" si="2"/>
        <v>0.97499999999999976</v>
      </c>
      <c r="H19" s="3">
        <f t="shared" si="6"/>
        <v>0.62597893581727759</v>
      </c>
      <c r="I19" s="5">
        <f t="shared" si="9"/>
        <v>0.97313032881594019</v>
      </c>
      <c r="J19" s="4">
        <f t="shared" si="4"/>
        <v>0.62796629513519675</v>
      </c>
      <c r="K19" s="3">
        <f t="shared" si="7"/>
        <v>0.62597893581727782</v>
      </c>
      <c r="L19" s="5">
        <f t="shared" si="5"/>
        <v>1.0031748022244937</v>
      </c>
    </row>
    <row r="20" spans="2:12" x14ac:dyDescent="0.45">
      <c r="B20" s="9">
        <v>18</v>
      </c>
      <c r="C20" s="1">
        <f t="shared" si="0"/>
        <v>0.12679819702176992</v>
      </c>
      <c r="D20" s="2">
        <f t="shared" si="1"/>
        <v>52116.552509576737</v>
      </c>
      <c r="E20" s="3">
        <f t="shared" si="8"/>
        <v>2.6087132256363099</v>
      </c>
      <c r="F20" s="3">
        <f t="shared" si="3"/>
        <v>0.95885708276417969</v>
      </c>
      <c r="G20" s="3">
        <f t="shared" si="2"/>
        <v>0.97499999999999987</v>
      </c>
      <c r="H20" s="3">
        <f t="shared" si="6"/>
        <v>0.61666924897193987</v>
      </c>
      <c r="I20" s="5">
        <f t="shared" si="9"/>
        <v>0.97314155345120068</v>
      </c>
      <c r="J20" s="4">
        <f t="shared" si="4"/>
        <v>0.61877212506479262</v>
      </c>
      <c r="K20" s="3">
        <f t="shared" si="7"/>
        <v>0.61666924897193998</v>
      </c>
      <c r="L20" s="5">
        <f t="shared" si="5"/>
        <v>1.0034100550600802</v>
      </c>
    </row>
    <row r="21" spans="2:12" x14ac:dyDescent="0.45">
      <c r="B21" s="9">
        <v>19</v>
      </c>
      <c r="C21" s="1">
        <f t="shared" si="0"/>
        <v>0.12362824209622567</v>
      </c>
      <c r="D21" s="2">
        <f t="shared" si="1"/>
        <v>58974.836145359543</v>
      </c>
      <c r="E21" s="3">
        <f t="shared" si="8"/>
        <v>2.5469222150379762</v>
      </c>
      <c r="F21" s="3">
        <f t="shared" si="3"/>
        <v>0.93488565569507498</v>
      </c>
      <c r="G21" s="3">
        <f t="shared" si="2"/>
        <v>0.97499999999999976</v>
      </c>
      <c r="H21" s="3">
        <f t="shared" si="6"/>
        <v>0.60736924194401065</v>
      </c>
      <c r="I21" s="5">
        <f t="shared" si="9"/>
        <v>0.97316947972442425</v>
      </c>
      <c r="J21" s="4">
        <f t="shared" si="4"/>
        <v>0.60958613186923238</v>
      </c>
      <c r="K21" s="3">
        <f t="shared" si="7"/>
        <v>0.60736924194401087</v>
      </c>
      <c r="L21" s="5">
        <f t="shared" si="5"/>
        <v>1.0036499871447653</v>
      </c>
    </row>
    <row r="22" spans="2:12" x14ac:dyDescent="0.45">
      <c r="B22" s="9">
        <v>20</v>
      </c>
      <c r="C22" s="1">
        <f t="shared" si="0"/>
        <v>0.12053753604382002</v>
      </c>
      <c r="D22" s="2">
        <f t="shared" si="1"/>
        <v>66529.694575131653</v>
      </c>
      <c r="E22" s="3">
        <f t="shared" si="8"/>
        <v>2.4880854379582407</v>
      </c>
      <c r="F22" s="3">
        <f t="shared" si="3"/>
        <v>0.91151351430269822</v>
      </c>
      <c r="G22" s="3">
        <f t="shared" si="2"/>
        <v>0.97500000000000009</v>
      </c>
      <c r="H22" s="3">
        <f t="shared" si="6"/>
        <v>0.59808454133286726</v>
      </c>
      <c r="I22" s="5">
        <f t="shared" si="9"/>
        <v>0.97321363873685129</v>
      </c>
      <c r="J22" s="4">
        <f t="shared" si="4"/>
        <v>0.6004137697963714</v>
      </c>
      <c r="K22" s="3">
        <f t="shared" si="7"/>
        <v>0.59808454133286748</v>
      </c>
      <c r="L22" s="5">
        <f t="shared" si="5"/>
        <v>1.0038944802992451</v>
      </c>
    </row>
    <row r="23" spans="2:12" x14ac:dyDescent="0.45">
      <c r="B23" s="9">
        <v>21</v>
      </c>
      <c r="C23" s="1">
        <f t="shared" si="0"/>
        <v>0.11752409764272452</v>
      </c>
      <c r="D23" s="2">
        <f t="shared" si="1"/>
        <v>74826.528455641266</v>
      </c>
      <c r="E23" s="3">
        <f t="shared" si="8"/>
        <v>2.4320284845806333</v>
      </c>
      <c r="F23" s="3">
        <f t="shared" si="3"/>
        <v>0.88872567644513067</v>
      </c>
      <c r="G23" s="3">
        <f t="shared" si="2"/>
        <v>0.97499999999999987</v>
      </c>
      <c r="H23" s="3">
        <f t="shared" si="6"/>
        <v>0.58882060537525538</v>
      </c>
      <c r="I23" s="5">
        <f t="shared" si="9"/>
        <v>0.97327354476228978</v>
      </c>
      <c r="J23" s="4">
        <f t="shared" si="4"/>
        <v>0.59126033427625668</v>
      </c>
      <c r="K23" s="3">
        <f t="shared" si="7"/>
        <v>0.58882060537525549</v>
      </c>
      <c r="L23" s="5">
        <f t="shared" si="5"/>
        <v>1.0041434163117413</v>
      </c>
    </row>
    <row r="24" spans="2:12" x14ac:dyDescent="0.45">
      <c r="B24" s="9">
        <v>22</v>
      </c>
      <c r="C24" s="1">
        <f t="shared" si="0"/>
        <v>0.11458599520165641</v>
      </c>
      <c r="D24" s="2">
        <f t="shared" si="1"/>
        <v>83911.147890066975</v>
      </c>
      <c r="E24" s="3">
        <f t="shared" si="8"/>
        <v>2.3785891898179798</v>
      </c>
      <c r="F24" s="3">
        <f t="shared" si="3"/>
        <v>0.86650753453400242</v>
      </c>
      <c r="G24" s="3">
        <f t="shared" si="2"/>
        <v>0.97499999999999998</v>
      </c>
      <c r="H24" s="3">
        <f t="shared" si="6"/>
        <v>0.57958271891560886</v>
      </c>
      <c r="I24" s="5">
        <f t="shared" si="9"/>
        <v>0.97334869756391984</v>
      </c>
      <c r="J24" s="4">
        <f t="shared" si="4"/>
        <v>0.58213095701742246</v>
      </c>
      <c r="K24" s="3">
        <f t="shared" si="7"/>
        <v>0.57958271891560886</v>
      </c>
      <c r="L24" s="5">
        <f t="shared" si="5"/>
        <v>1.0043966771586657</v>
      </c>
    </row>
    <row r="25" spans="2:12" x14ac:dyDescent="0.45">
      <c r="B25" s="9">
        <v>23</v>
      </c>
      <c r="C25" s="1">
        <f t="shared" si="0"/>
        <v>0.111721345321615</v>
      </c>
      <c r="D25" s="2">
        <f t="shared" si="1"/>
        <v>93829.548380704291</v>
      </c>
      <c r="E25" s="3">
        <f t="shared" si="8"/>
        <v>2.3276166479165874</v>
      </c>
      <c r="F25" s="3">
        <f t="shared" si="3"/>
        <v>0.84484484617065247</v>
      </c>
      <c r="G25" s="3">
        <f t="shared" si="2"/>
        <v>0.97500000000000009</v>
      </c>
      <c r="H25" s="3">
        <f t="shared" si="6"/>
        <v>0.57037598914963761</v>
      </c>
      <c r="I25" s="5">
        <f t="shared" si="9"/>
        <v>0.97343858462517296</v>
      </c>
      <c r="J25" s="4">
        <f t="shared" si="4"/>
        <v>0.57303060182711407</v>
      </c>
      <c r="K25" s="3">
        <f t="shared" si="7"/>
        <v>0.57037598914963761</v>
      </c>
      <c r="L25" s="5">
        <f t="shared" si="5"/>
        <v>1.0046541452094331</v>
      </c>
    </row>
    <row r="26" spans="2:12" x14ac:dyDescent="0.45">
      <c r="B26" s="9">
        <v>24</v>
      </c>
      <c r="C26" s="1">
        <f t="shared" si="0"/>
        <v>0.10892831168857461</v>
      </c>
      <c r="D26" s="2">
        <f t="shared" si="1"/>
        <v>104627.678853219</v>
      </c>
      <c r="E26" s="3">
        <f t="shared" si="8"/>
        <v>2.2789703156550432</v>
      </c>
      <c r="F26" s="3">
        <f t="shared" si="3"/>
        <v>0.82372372501638602</v>
      </c>
      <c r="G26" s="3">
        <f t="shared" si="2"/>
        <v>0.97499999999999987</v>
      </c>
      <c r="H26" s="3">
        <f t="shared" si="6"/>
        <v>0.56120534210970163</v>
      </c>
      <c r="I26" s="5">
        <f t="shared" si="9"/>
        <v>0.97354268328978466</v>
      </c>
      <c r="J26" s="4">
        <f t="shared" si="4"/>
        <v>0.56396406112699016</v>
      </c>
      <c r="K26" s="3">
        <f t="shared" si="7"/>
        <v>0.56120534210970163</v>
      </c>
      <c r="L26" s="5">
        <f t="shared" si="5"/>
        <v>1.0049157034160043</v>
      </c>
    </row>
    <row r="27" spans="2:12" x14ac:dyDescent="0.45">
      <c r="B27" s="9">
        <v>25</v>
      </c>
      <c r="C27" s="1">
        <f t="shared" si="0"/>
        <v>0.10620510389636025</v>
      </c>
      <c r="D27" s="2">
        <f t="shared" si="1"/>
        <v>116351.20387522852</v>
      </c>
      <c r="E27" s="3">
        <f t="shared" si="8"/>
        <v>2.2325191953909127</v>
      </c>
      <c r="F27" s="3">
        <f t="shared" si="3"/>
        <v>0.80313063189097644</v>
      </c>
      <c r="G27" s="3">
        <f t="shared" si="2"/>
        <v>0.97500000000000009</v>
      </c>
      <c r="H27" s="3">
        <f t="shared" si="6"/>
        <v>0.55207551985912462</v>
      </c>
      <c r="I27" s="5">
        <f t="shared" si="9"/>
        <v>0.97366046280708529</v>
      </c>
      <c r="J27" s="4">
        <f t="shared" si="4"/>
        <v>0.55493595313454214</v>
      </c>
      <c r="K27" s="3">
        <f t="shared" si="7"/>
        <v>0.55207551985912473</v>
      </c>
      <c r="L27" s="5">
        <f t="shared" si="5"/>
        <v>1.0051812354877596</v>
      </c>
    </row>
    <row r="28" spans="2:12" x14ac:dyDescent="0.45">
      <c r="B28" s="9">
        <v>26</v>
      </c>
      <c r="C28" s="1">
        <f t="shared" si="0"/>
        <v>0.10354997629895124</v>
      </c>
      <c r="D28" s="2">
        <f t="shared" si="1"/>
        <v>129045.26225423721</v>
      </c>
      <c r="E28" s="3">
        <f t="shared" si="8"/>
        <v>2.1881410901451259</v>
      </c>
      <c r="F28" s="3">
        <f t="shared" si="3"/>
        <v>0.78305236609370199</v>
      </c>
      <c r="G28" s="3">
        <f t="shared" si="2"/>
        <v>0.97499999999999998</v>
      </c>
      <c r="H28" s="3">
        <f t="shared" si="6"/>
        <v>0.54299107836155291</v>
      </c>
      <c r="I28" s="5">
        <f t="shared" si="9"/>
        <v>0.97379138627950568</v>
      </c>
      <c r="J28" s="4">
        <f t="shared" si="4"/>
        <v>0.54595071967944619</v>
      </c>
      <c r="K28" s="3">
        <f t="shared" si="7"/>
        <v>0.54299107836155303</v>
      </c>
      <c r="L28" s="5">
        <f t="shared" si="5"/>
        <v>1.0054506260523171</v>
      </c>
    </row>
    <row r="29" spans="2:12" x14ac:dyDescent="0.45">
      <c r="B29" s="9">
        <v>27</v>
      </c>
      <c r="C29" s="1">
        <f t="shared" si="0"/>
        <v>0.10096122689147746</v>
      </c>
      <c r="D29" s="2">
        <f t="shared" si="1"/>
        <v>142754.22422976326</v>
      </c>
      <c r="E29" s="3">
        <f t="shared" si="8"/>
        <v>2.1457219237426624</v>
      </c>
      <c r="F29" s="3">
        <f t="shared" si="3"/>
        <v>0.76347605694135956</v>
      </c>
      <c r="G29" s="3">
        <f t="shared" si="2"/>
        <v>0.9750000000000002</v>
      </c>
      <c r="H29" s="3">
        <f t="shared" si="6"/>
        <v>0.53395638599070838</v>
      </c>
      <c r="I29" s="5">
        <f t="shared" si="9"/>
        <v>0.97393491251011355</v>
      </c>
      <c r="J29" s="4">
        <f t="shared" si="4"/>
        <v>0.53701262462330457</v>
      </c>
      <c r="K29" s="3">
        <f t="shared" si="7"/>
        <v>0.53395638599070838</v>
      </c>
      <c r="L29" s="5">
        <f t="shared" si="5"/>
        <v>1.0057237608029084</v>
      </c>
    </row>
    <row r="30" spans="2:12" x14ac:dyDescent="0.45">
      <c r="B30" s="9">
        <v>28</v>
      </c>
      <c r="C30" s="1">
        <f t="shared" si="0"/>
        <v>9.8437196219190518E-2</v>
      </c>
      <c r="D30" s="2">
        <f t="shared" si="1"/>
        <v>157521.44947244154</v>
      </c>
      <c r="E30" s="3">
        <f t="shared" si="8"/>
        <v>2.105155119762419</v>
      </c>
      <c r="F30" s="3">
        <f t="shared" si="3"/>
        <v>0.74438915551782547</v>
      </c>
      <c r="G30" s="3">
        <f t="shared" si="2"/>
        <v>0.97499999999999987</v>
      </c>
      <c r="H30" s="3">
        <f t="shared" si="6"/>
        <v>0.52497562264539588</v>
      </c>
      <c r="I30" s="5">
        <f t="shared" si="9"/>
        <v>0.97409049774877343</v>
      </c>
      <c r="J30" s="4">
        <f t="shared" si="4"/>
        <v>0.52812575285072005</v>
      </c>
      <c r="K30" s="3">
        <f t="shared" si="7"/>
        <v>0.5249756226453961</v>
      </c>
      <c r="L30" s="5">
        <f t="shared" si="5"/>
        <v>1.0060005266329324</v>
      </c>
    </row>
    <row r="31" spans="2:12" x14ac:dyDescent="0.45">
      <c r="B31" s="9">
        <v>29</v>
      </c>
      <c r="C31" s="1">
        <f t="shared" si="0"/>
        <v>9.5976266313710756E-2</v>
      </c>
      <c r="D31" s="2">
        <f t="shared" si="1"/>
        <v>173389.04807015235</v>
      </c>
      <c r="E31" s="3">
        <f t="shared" si="8"/>
        <v>2.0663410337004504</v>
      </c>
      <c r="F31" s="3">
        <f t="shared" si="3"/>
        <v>0.72577942662987993</v>
      </c>
      <c r="G31" s="3">
        <f t="shared" si="2"/>
        <v>0.97500000000000009</v>
      </c>
      <c r="H31" s="3">
        <f t="shared" si="6"/>
        <v>0.51605277943439121</v>
      </c>
      <c r="I31" s="5">
        <f t="shared" si="9"/>
        <v>0.9742575973362515</v>
      </c>
      <c r="J31" s="4">
        <f t="shared" si="4"/>
        <v>0.51929400979936935</v>
      </c>
      <c r="K31" s="3">
        <f t="shared" si="7"/>
        <v>0.51605277943439121</v>
      </c>
      <c r="L31" s="5">
        <f t="shared" si="5"/>
        <v>1.0062808117583062</v>
      </c>
    </row>
    <row r="32" spans="2:12" ht="18.600000000000001" thickBot="1" x14ac:dyDescent="0.5">
      <c r="B32" s="10">
        <v>30</v>
      </c>
      <c r="C32" s="11">
        <f t="shared" si="0"/>
        <v>9.3576859655867983E-2</v>
      </c>
      <c r="D32" s="12">
        <f t="shared" si="1"/>
        <v>190397.64661951506</v>
      </c>
      <c r="E32" s="7">
        <f t="shared" si="8"/>
        <v>2.0291864333290306</v>
      </c>
      <c r="F32" s="7">
        <f t="shared" si="3"/>
        <v>0.70763494096413282</v>
      </c>
      <c r="G32" s="7">
        <f t="shared" si="2"/>
        <v>0.97499999999999987</v>
      </c>
      <c r="H32" s="7">
        <f t="shared" si="6"/>
        <v>0.50719165889581375</v>
      </c>
      <c r="I32" s="8">
        <f t="shared" si="9"/>
        <v>0.97443566724620401</v>
      </c>
      <c r="J32" s="6">
        <f t="shared" si="4"/>
        <v>0.51052112149665785</v>
      </c>
      <c r="K32" s="7">
        <f t="shared" si="7"/>
        <v>0.50719165889581386</v>
      </c>
      <c r="L32" s="8">
        <f t="shared" si="5"/>
        <v>1.0065645058282158</v>
      </c>
    </row>
  </sheetData>
  <phoneticPr fontId="1"/>
  <pageMargins left="0.7" right="0.7" top="0.75" bottom="0.75" header="0.3" footer="0.3"/>
  <pageSetup paperSize="9" scale="6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4150-A067-4F5A-99A2-8AB8D60736C8}">
  <dimension ref="A1:L32"/>
  <sheetViews>
    <sheetView workbookViewId="0">
      <selection activeCell="H1" sqref="H1"/>
    </sheetView>
  </sheetViews>
  <sheetFormatPr defaultRowHeight="18" x14ac:dyDescent="0.45"/>
  <cols>
    <col min="4" max="4" width="15.19921875" customWidth="1"/>
    <col min="5" max="5" width="13.09765625" customWidth="1"/>
    <col min="6" max="6" width="11.3984375" customWidth="1"/>
    <col min="7" max="7" width="10.69921875" customWidth="1"/>
    <col min="9" max="9" width="11.796875" customWidth="1"/>
    <col min="12" max="12" width="9.796875" customWidth="1"/>
  </cols>
  <sheetData>
    <row r="1" spans="1:12" ht="36.6" thickBot="1" x14ac:dyDescent="0.5">
      <c r="A1" s="19" t="s">
        <v>2</v>
      </c>
      <c r="B1" s="20" t="s">
        <v>3</v>
      </c>
      <c r="C1" s="21" t="s">
        <v>4</v>
      </c>
      <c r="D1" s="21" t="s">
        <v>5</v>
      </c>
      <c r="E1" s="22" t="s">
        <v>0</v>
      </c>
      <c r="F1" s="22" t="s">
        <v>1</v>
      </c>
      <c r="G1" s="22" t="s">
        <v>12</v>
      </c>
      <c r="H1" s="23" t="s">
        <v>13</v>
      </c>
      <c r="I1" s="24" t="s">
        <v>6</v>
      </c>
      <c r="J1" s="25" t="s">
        <v>9</v>
      </c>
      <c r="K1" s="23" t="s">
        <v>8</v>
      </c>
      <c r="L1" s="27" t="s">
        <v>7</v>
      </c>
    </row>
    <row r="2" spans="1:12" ht="18.600000000000001" thickBot="1" x14ac:dyDescent="0.5">
      <c r="A2" s="26">
        <v>0.95</v>
      </c>
      <c r="B2" s="13">
        <v>0</v>
      </c>
      <c r="C2" s="14">
        <v>0.2</v>
      </c>
      <c r="D2" s="15">
        <v>3000</v>
      </c>
      <c r="E2" s="16"/>
      <c r="F2" s="16">
        <f>F9/POWER($A$2,7)</f>
        <v>1.6414965679992257</v>
      </c>
      <c r="G2" s="16"/>
      <c r="H2" s="16"/>
      <c r="I2" s="17"/>
      <c r="J2" s="18"/>
      <c r="K2" s="16"/>
      <c r="L2" s="17"/>
    </row>
    <row r="3" spans="1:12" x14ac:dyDescent="0.45">
      <c r="B3" s="9">
        <v>1</v>
      </c>
      <c r="C3" s="1">
        <f t="shared" ref="C3:C32" si="0">$A$2*C2</f>
        <v>0.19</v>
      </c>
      <c r="D3" s="2">
        <f t="shared" ref="D3:D32" si="1">D2*EXP(C3)</f>
        <v>3627.7487929717545</v>
      </c>
      <c r="E3" s="3"/>
      <c r="F3" s="3" t="s">
        <v>10</v>
      </c>
      <c r="G3" s="3"/>
      <c r="H3" s="3"/>
      <c r="I3" s="5"/>
      <c r="J3" s="4"/>
      <c r="K3" s="3"/>
      <c r="L3" s="5"/>
    </row>
    <row r="4" spans="1:12" x14ac:dyDescent="0.45">
      <c r="B4" s="9">
        <v>2</v>
      </c>
      <c r="C4" s="1">
        <f t="shared" si="0"/>
        <v>0.18049999999999999</v>
      </c>
      <c r="D4" s="2">
        <f t="shared" si="1"/>
        <v>4345.3759889029434</v>
      </c>
      <c r="E4" s="3"/>
      <c r="F4" s="3"/>
      <c r="G4" s="3"/>
      <c r="H4" s="3"/>
      <c r="I4" s="5"/>
      <c r="J4" s="4"/>
      <c r="K4" s="3"/>
      <c r="L4" s="5"/>
    </row>
    <row r="5" spans="1:12" x14ac:dyDescent="0.45">
      <c r="B5" s="9">
        <v>3</v>
      </c>
      <c r="C5" s="1">
        <f t="shared" si="0"/>
        <v>0.17147499999999999</v>
      </c>
      <c r="D5" s="2">
        <f t="shared" si="1"/>
        <v>5158.1979740750157</v>
      </c>
      <c r="E5" s="3"/>
      <c r="F5" s="3"/>
      <c r="G5" s="3"/>
      <c r="H5" s="3"/>
      <c r="I5" s="5"/>
      <c r="J5" s="4"/>
      <c r="K5" s="3"/>
      <c r="L5" s="5"/>
    </row>
    <row r="6" spans="1:12" x14ac:dyDescent="0.45">
      <c r="B6" s="9">
        <v>4</v>
      </c>
      <c r="C6" s="1">
        <f t="shared" si="0"/>
        <v>0.16290124999999997</v>
      </c>
      <c r="D6" s="2">
        <f t="shared" si="1"/>
        <v>6070.7887481733187</v>
      </c>
      <c r="E6" s="3"/>
      <c r="F6" s="3"/>
      <c r="G6" s="3"/>
      <c r="H6" s="3"/>
      <c r="I6" s="5"/>
      <c r="J6" s="4"/>
      <c r="K6" s="3"/>
      <c r="L6" s="5"/>
    </row>
    <row r="7" spans="1:12" x14ac:dyDescent="0.45">
      <c r="B7" s="9">
        <v>5</v>
      </c>
      <c r="C7" s="1">
        <f t="shared" si="0"/>
        <v>0.15475618749999998</v>
      </c>
      <c r="D7" s="2">
        <f t="shared" si="1"/>
        <v>7086.8767322035555</v>
      </c>
      <c r="E7" s="3"/>
      <c r="F7" s="3"/>
      <c r="G7" s="3"/>
      <c r="H7" s="3"/>
      <c r="I7" s="5"/>
      <c r="J7" s="4"/>
      <c r="K7" s="3"/>
      <c r="L7" s="5"/>
    </row>
    <row r="8" spans="1:12" x14ac:dyDescent="0.45">
      <c r="B8" s="9">
        <v>6</v>
      </c>
      <c r="C8" s="1">
        <f t="shared" si="0"/>
        <v>0.14701837812499996</v>
      </c>
      <c r="D8" s="2">
        <f t="shared" si="1"/>
        <v>8209.2626177202528</v>
      </c>
      <c r="E8" s="3"/>
      <c r="F8" s="3"/>
      <c r="G8" s="3"/>
      <c r="H8" s="3"/>
      <c r="I8" s="5"/>
      <c r="J8" s="4"/>
      <c r="K8" s="3"/>
      <c r="L8" s="5"/>
    </row>
    <row r="9" spans="1:12" x14ac:dyDescent="0.45">
      <c r="B9" s="9">
        <v>7</v>
      </c>
      <c r="C9" s="1">
        <f t="shared" si="0"/>
        <v>0.13966745921874996</v>
      </c>
      <c r="D9" s="2">
        <f t="shared" si="1"/>
        <v>9439.7600699151317</v>
      </c>
      <c r="E9" s="3">
        <f>D9/D2</f>
        <v>3.1465866899717105</v>
      </c>
      <c r="F9" s="3">
        <f>LN(E9)</f>
        <v>1.1463182748437497</v>
      </c>
      <c r="G9" s="28" t="s">
        <v>11</v>
      </c>
      <c r="H9" s="3">
        <f>1-1/E9</f>
        <v>0.68219531240406073</v>
      </c>
      <c r="I9" s="28" t="s">
        <v>11</v>
      </c>
      <c r="J9" s="4">
        <f>1-EXP(-$F$2*EXP(-(1-$A$2)*$B9))</f>
        <v>0.68549115548825712</v>
      </c>
      <c r="K9" s="3">
        <f>1-EXP(-$F$2*POWER($A$2,$B9))</f>
        <v>0.68219531240406073</v>
      </c>
      <c r="L9" s="5">
        <f>J9/K9</f>
        <v>1.0048312309162339</v>
      </c>
    </row>
    <row r="10" spans="1:12" x14ac:dyDescent="0.45">
      <c r="B10" s="9">
        <v>8</v>
      </c>
      <c r="C10" s="1">
        <f t="shared" si="0"/>
        <v>0.13268408625781244</v>
      </c>
      <c r="D10" s="2">
        <f t="shared" si="1"/>
        <v>10779.160101354564</v>
      </c>
      <c r="E10" s="3">
        <f>D10/D3</f>
        <v>2.9713083006843384</v>
      </c>
      <c r="F10" s="3">
        <f>LN(E10)</f>
        <v>1.0890023611015622</v>
      </c>
      <c r="G10" s="3">
        <f t="shared" ref="G10:G32" si="2">F10/F9</f>
        <v>0.95</v>
      </c>
      <c r="H10" s="3">
        <f>1-1/E10</f>
        <v>0.66344791626985167</v>
      </c>
      <c r="I10" s="5">
        <f>1+2.885*(H10-H9)</f>
        <v>0.94591376215280687</v>
      </c>
      <c r="J10" s="4">
        <f>1-EXP(-$F$2*EXP(-(1-$A$2)*$B10))</f>
        <v>0.66723809842494664</v>
      </c>
      <c r="K10" s="3">
        <f>1-EXP(-$F$2*POWER($A$2,$B10))</f>
        <v>0.66344791626985167</v>
      </c>
      <c r="L10" s="5">
        <f>J10/K10</f>
        <v>1.0057128556170691</v>
      </c>
    </row>
    <row r="11" spans="1:12" x14ac:dyDescent="0.45">
      <c r="B11" s="9">
        <v>9</v>
      </c>
      <c r="C11" s="1">
        <f t="shared" si="0"/>
        <v>0.12604988194492181</v>
      </c>
      <c r="D11" s="2">
        <f t="shared" si="1"/>
        <v>12227.218994287065</v>
      </c>
      <c r="E11" s="3">
        <f>D11/D4</f>
        <v>2.8138460343851657</v>
      </c>
      <c r="F11" s="3">
        <f t="shared" ref="F11:F32" si="3">LN(E11)</f>
        <v>1.0345522430464842</v>
      </c>
      <c r="G11" s="3">
        <f t="shared" si="2"/>
        <v>0.95000000000000007</v>
      </c>
      <c r="H11" s="3">
        <f>1-1/E11</f>
        <v>0.64461452837859223</v>
      </c>
      <c r="I11" s="5">
        <f>1+2.885*(H11-H10)</f>
        <v>0.94566567593371653</v>
      </c>
      <c r="J11" s="4">
        <f t="shared" ref="J11:J32" si="4">1-EXP(-$F$2*EXP(-(1-$A$2)*$B11))</f>
        <v>0.64889305753945359</v>
      </c>
      <c r="K11" s="3">
        <f>1-EXP(-$F$2*POWER($A$2,$B11))</f>
        <v>0.64461452837859223</v>
      </c>
      <c r="L11" s="5">
        <f t="shared" ref="L11:L32" si="5">J11/K11</f>
        <v>1.0066373452233899</v>
      </c>
    </row>
    <row r="12" spans="1:12" x14ac:dyDescent="0.45">
      <c r="B12" s="9">
        <v>10</v>
      </c>
      <c r="C12" s="1">
        <f t="shared" si="0"/>
        <v>0.11974738784767572</v>
      </c>
      <c r="D12" s="2">
        <f t="shared" si="1"/>
        <v>13782.668810204226</v>
      </c>
      <c r="E12" s="3">
        <f>D12/D5</f>
        <v>2.6719929865964049</v>
      </c>
      <c r="F12" s="3">
        <f t="shared" si="3"/>
        <v>0.98282463089416006</v>
      </c>
      <c r="G12" s="3">
        <f t="shared" si="2"/>
        <v>0.95000000000000007</v>
      </c>
      <c r="H12" s="3">
        <f t="shared" ref="H12:H32" si="6">1-1/E12</f>
        <v>0.62574752066478889</v>
      </c>
      <c r="I12" s="5">
        <f>1+2.885*(H12-H11)</f>
        <v>0.9455686827456774</v>
      </c>
      <c r="J12" s="4">
        <f t="shared" si="4"/>
        <v>0.63050497259064864</v>
      </c>
      <c r="K12" s="3">
        <f t="shared" ref="K12:K32" si="7">1-EXP(-$F$2*POWER($A$2,$B12))</f>
        <v>0.62574752066478889</v>
      </c>
      <c r="L12" s="5">
        <f t="shared" si="5"/>
        <v>1.0076028298455029</v>
      </c>
    </row>
    <row r="13" spans="1:12" x14ac:dyDescent="0.45">
      <c r="B13" s="9">
        <v>11</v>
      </c>
      <c r="C13" s="1">
        <f t="shared" si="0"/>
        <v>0.11376001845529193</v>
      </c>
      <c r="D13" s="2">
        <f t="shared" si="1"/>
        <v>15443.248816171968</v>
      </c>
      <c r="E13" s="3">
        <f t="shared" ref="E13:E32" si="8">D13/D6</f>
        <v>2.5438620015922631</v>
      </c>
      <c r="F13" s="3">
        <f t="shared" si="3"/>
        <v>0.93368339934945177</v>
      </c>
      <c r="G13" s="3">
        <f t="shared" si="2"/>
        <v>0.94999999999999973</v>
      </c>
      <c r="H13" s="3">
        <f t="shared" si="6"/>
        <v>0.60689691525166212</v>
      </c>
      <c r="I13" s="5">
        <f t="shared" ref="I13:I32" si="9">1+2.885*(H13-H12)</f>
        <v>0.94561600338312923</v>
      </c>
      <c r="J13" s="4">
        <f t="shared" si="4"/>
        <v>0.61212072459856448</v>
      </c>
      <c r="K13" s="3">
        <f t="shared" si="7"/>
        <v>0.60689691525166212</v>
      </c>
      <c r="L13" s="5">
        <f t="shared" si="5"/>
        <v>1.008607407972631</v>
      </c>
    </row>
    <row r="14" spans="1:12" x14ac:dyDescent="0.45">
      <c r="B14" s="9">
        <v>12</v>
      </c>
      <c r="C14" s="1">
        <f t="shared" si="0"/>
        <v>0.10807201753252733</v>
      </c>
      <c r="D14" s="2">
        <f t="shared" si="1"/>
        <v>17205.755596543979</v>
      </c>
      <c r="E14" s="3">
        <f t="shared" si="8"/>
        <v>2.4278333385367228</v>
      </c>
      <c r="F14" s="3">
        <f t="shared" si="3"/>
        <v>0.88699922938197917</v>
      </c>
      <c r="G14" s="3">
        <f t="shared" si="2"/>
        <v>0.95</v>
      </c>
      <c r="H14" s="3">
        <f t="shared" si="6"/>
        <v>0.58811011277952496</v>
      </c>
      <c r="I14" s="5">
        <f t="shared" si="9"/>
        <v>0.94580007486788431</v>
      </c>
      <c r="J14" s="4">
        <f t="shared" si="4"/>
        <v>0.59378488391616036</v>
      </c>
      <c r="K14" s="3">
        <f t="shared" si="7"/>
        <v>0.58811011277952496</v>
      </c>
      <c r="L14" s="5">
        <f t="shared" si="5"/>
        <v>1.0096491643542997</v>
      </c>
    </row>
    <row r="15" spans="1:12" x14ac:dyDescent="0.45">
      <c r="B15" s="9">
        <v>13</v>
      </c>
      <c r="C15" s="1">
        <f t="shared" si="0"/>
        <v>0.10266841665590096</v>
      </c>
      <c r="D15" s="2">
        <f t="shared" si="1"/>
        <v>19066.109212927138</v>
      </c>
      <c r="E15" s="3">
        <f t="shared" si="8"/>
        <v>2.322511789520735</v>
      </c>
      <c r="F15" s="3">
        <f t="shared" si="3"/>
        <v>0.84264926791287997</v>
      </c>
      <c r="G15" s="3">
        <f t="shared" si="2"/>
        <v>0.94999999999999973</v>
      </c>
      <c r="H15" s="3">
        <f t="shared" si="6"/>
        <v>0.56943167973913433</v>
      </c>
      <c r="I15" s="5">
        <f t="shared" si="9"/>
        <v>0.94611272067847307</v>
      </c>
      <c r="J15" s="4">
        <f t="shared" si="4"/>
        <v>0.57553950962831801</v>
      </c>
      <c r="K15" s="3">
        <f t="shared" si="7"/>
        <v>0.56943167973913444</v>
      </c>
      <c r="L15" s="5">
        <f t="shared" si="5"/>
        <v>1.0107261856101537</v>
      </c>
    </row>
    <row r="16" spans="1:12" x14ac:dyDescent="0.45">
      <c r="B16" s="9">
        <v>14</v>
      </c>
      <c r="C16" s="1">
        <f t="shared" si="0"/>
        <v>9.7534995823105902E-2</v>
      </c>
      <c r="D16" s="2">
        <f t="shared" si="1"/>
        <v>21019.432521897961</v>
      </c>
      <c r="E16" s="3">
        <f t="shared" si="8"/>
        <v>2.2266913953552354</v>
      </c>
      <c r="F16" s="3">
        <f t="shared" si="3"/>
        <v>0.80051680451723584</v>
      </c>
      <c r="G16" s="3">
        <f t="shared" si="2"/>
        <v>0.94999999999999984</v>
      </c>
      <c r="H16" s="3">
        <f t="shared" si="6"/>
        <v>0.55090319112655262</v>
      </c>
      <c r="I16" s="5">
        <f t="shared" si="9"/>
        <v>0.94654531035270173</v>
      </c>
      <c r="J16" s="4">
        <f t="shared" si="4"/>
        <v>0.55742399735478632</v>
      </c>
      <c r="K16" s="3">
        <f t="shared" si="7"/>
        <v>0.55090319112655273</v>
      </c>
      <c r="L16" s="5">
        <f t="shared" si="5"/>
        <v>1.0118365737088926</v>
      </c>
    </row>
    <row r="17" spans="2:12" x14ac:dyDescent="0.45">
      <c r="B17" s="9">
        <v>15</v>
      </c>
      <c r="C17" s="1">
        <f t="shared" si="0"/>
        <v>9.2658246031950608E-2</v>
      </c>
      <c r="D17" s="2">
        <f t="shared" si="1"/>
        <v>23060.140648445195</v>
      </c>
      <c r="E17" s="3">
        <f t="shared" si="8"/>
        <v>2.1393262955197541</v>
      </c>
      <c r="F17" s="3">
        <f t="shared" si="3"/>
        <v>0.76049096429137431</v>
      </c>
      <c r="G17" s="3">
        <f t="shared" si="2"/>
        <v>0.95000000000000029</v>
      </c>
      <c r="H17" s="3">
        <f t="shared" si="6"/>
        <v>0.53256312415070473</v>
      </c>
      <c r="I17" s="5">
        <f t="shared" si="9"/>
        <v>0.94708890677467883</v>
      </c>
      <c r="J17" s="4">
        <f t="shared" si="4"/>
        <v>0.53947497200843508</v>
      </c>
      <c r="K17" s="3">
        <f t="shared" si="7"/>
        <v>0.53256312415070473</v>
      </c>
      <c r="L17" s="5">
        <f t="shared" si="5"/>
        <v>1.0129784574715963</v>
      </c>
    </row>
    <row r="18" spans="2:12" x14ac:dyDescent="0.45">
      <c r="B18" s="9">
        <v>16</v>
      </c>
      <c r="C18" s="1">
        <f t="shared" si="0"/>
        <v>8.8025333730353081E-2</v>
      </c>
      <c r="D18" s="2">
        <f t="shared" si="1"/>
        <v>25182.037627271937</v>
      </c>
      <c r="E18" s="3">
        <f t="shared" si="8"/>
        <v>2.0595065516564124</v>
      </c>
      <c r="F18" s="3">
        <f t="shared" si="3"/>
        <v>0.72246641607680551</v>
      </c>
      <c r="G18" s="3">
        <f t="shared" si="2"/>
        <v>0.94999999999999984</v>
      </c>
      <c r="H18" s="3">
        <f t="shared" si="6"/>
        <v>0.51444679833830897</v>
      </c>
      <c r="I18" s="5">
        <f t="shared" si="9"/>
        <v>0.94773440003123821</v>
      </c>
      <c r="J18" s="4">
        <f t="shared" si="4"/>
        <v>0.52172622169853922</v>
      </c>
      <c r="K18" s="3">
        <f t="shared" si="7"/>
        <v>0.51444679833830897</v>
      </c>
      <c r="L18" s="5">
        <f t="shared" si="5"/>
        <v>1.0141500022621255</v>
      </c>
    </row>
    <row r="19" spans="2:12" x14ac:dyDescent="0.45">
      <c r="B19" s="9">
        <v>17</v>
      </c>
      <c r="C19" s="1">
        <f t="shared" si="0"/>
        <v>8.3624067043835418E-2</v>
      </c>
      <c r="D19" s="2">
        <f t="shared" si="1"/>
        <v>27378.417344156802</v>
      </c>
      <c r="E19" s="3">
        <f t="shared" si="8"/>
        <v>1.9864380201813119</v>
      </c>
      <c r="F19" s="3">
        <f t="shared" si="3"/>
        <v>0.686343095272965</v>
      </c>
      <c r="G19" s="3">
        <f t="shared" si="2"/>
        <v>0.94999999999999962</v>
      </c>
      <c r="H19" s="3">
        <f t="shared" si="6"/>
        <v>0.49658635716772825</v>
      </c>
      <c r="I19" s="5">
        <f t="shared" si="9"/>
        <v>0.94847262722287462</v>
      </c>
      <c r="J19" s="4">
        <f t="shared" si="4"/>
        <v>0.50420866875141779</v>
      </c>
      <c r="K19" s="3">
        <f t="shared" si="7"/>
        <v>0.49658635716772848</v>
      </c>
      <c r="L19" s="5">
        <f t="shared" si="5"/>
        <v>1.0153494180290474</v>
      </c>
    </row>
    <row r="20" spans="2:12" x14ac:dyDescent="0.45">
      <c r="B20" s="9">
        <v>18</v>
      </c>
      <c r="C20" s="1">
        <f t="shared" si="0"/>
        <v>7.9442863691643648E-2</v>
      </c>
      <c r="D20" s="2">
        <f t="shared" si="1"/>
        <v>29642.166114000906</v>
      </c>
      <c r="E20" s="3">
        <f t="shared" si="8"/>
        <v>1.9194255345390807</v>
      </c>
      <c r="F20" s="3">
        <f t="shared" si="3"/>
        <v>0.65202594050931684</v>
      </c>
      <c r="G20" s="3">
        <f t="shared" si="2"/>
        <v>0.95000000000000018</v>
      </c>
      <c r="H20" s="3">
        <f t="shared" si="6"/>
        <v>0.4790107862975086</v>
      </c>
      <c r="I20" s="5">
        <f t="shared" si="9"/>
        <v>0.94929447803941625</v>
      </c>
      <c r="J20" s="4">
        <f t="shared" si="4"/>
        <v>0.48695037372748706</v>
      </c>
      <c r="K20" s="3">
        <f t="shared" si="7"/>
        <v>0.47901078629750871</v>
      </c>
      <c r="L20" s="5">
        <f t="shared" si="5"/>
        <v>1.0165749658610967</v>
      </c>
    </row>
    <row r="21" spans="2:12" x14ac:dyDescent="0.45">
      <c r="B21" s="9">
        <v>19</v>
      </c>
      <c r="C21" s="1">
        <f t="shared" si="0"/>
        <v>7.5470720507061467E-2</v>
      </c>
      <c r="D21" s="2">
        <f t="shared" si="1"/>
        <v>31965.864499209511</v>
      </c>
      <c r="E21" s="3">
        <f t="shared" si="8"/>
        <v>1.8578588031106469</v>
      </c>
      <c r="F21" s="3">
        <f t="shared" si="3"/>
        <v>0.61942464348385096</v>
      </c>
      <c r="G21" s="3">
        <f t="shared" si="2"/>
        <v>0.95</v>
      </c>
      <c r="H21" s="3">
        <f t="shared" si="6"/>
        <v>0.46174596351149955</v>
      </c>
      <c r="I21" s="5">
        <f t="shared" si="9"/>
        <v>0.95019098626236387</v>
      </c>
      <c r="J21" s="4">
        <f t="shared" si="4"/>
        <v>0.46997656832467372</v>
      </c>
      <c r="K21" s="3">
        <f t="shared" si="7"/>
        <v>0.46174596351149955</v>
      </c>
      <c r="L21" s="5">
        <f t="shared" si="5"/>
        <v>1.0178249632126328</v>
      </c>
    </row>
    <row r="22" spans="2:12" x14ac:dyDescent="0.45">
      <c r="B22" s="9">
        <v>20</v>
      </c>
      <c r="C22" s="1">
        <f t="shared" si="0"/>
        <v>7.1697184481708393E-2</v>
      </c>
      <c r="D22" s="2">
        <f t="shared" si="1"/>
        <v>34341.886280914965</v>
      </c>
      <c r="E22" s="3">
        <f t="shared" si="8"/>
        <v>1.801200543718201</v>
      </c>
      <c r="F22" s="3">
        <f t="shared" si="3"/>
        <v>0.58845341130965823</v>
      </c>
      <c r="G22" s="3">
        <f t="shared" si="2"/>
        <v>0.94999999999999973</v>
      </c>
      <c r="H22" s="3">
        <f t="shared" si="6"/>
        <v>0.44481473565641416</v>
      </c>
      <c r="I22" s="5">
        <f t="shared" si="9"/>
        <v>0.95115340763807865</v>
      </c>
      <c r="J22" s="4">
        <f t="shared" si="4"/>
        <v>0.45330971315404978</v>
      </c>
      <c r="K22" s="3">
        <f t="shared" si="7"/>
        <v>0.44481473565641438</v>
      </c>
      <c r="L22" s="5">
        <f t="shared" si="5"/>
        <v>1.019097787947828</v>
      </c>
    </row>
    <row r="23" spans="2:12" x14ac:dyDescent="0.45">
      <c r="B23" s="9">
        <v>21</v>
      </c>
      <c r="C23" s="1">
        <f t="shared" si="0"/>
        <v>6.8112325257622966E-2</v>
      </c>
      <c r="D23" s="2">
        <f t="shared" si="1"/>
        <v>36762.492827385402</v>
      </c>
      <c r="E23" s="3">
        <f t="shared" si="8"/>
        <v>1.7489764668521086</v>
      </c>
      <c r="F23" s="3">
        <f t="shared" si="3"/>
        <v>0.55903074074417547</v>
      </c>
      <c r="G23" s="3">
        <f t="shared" si="2"/>
        <v>0.95000000000000029</v>
      </c>
      <c r="H23" s="3">
        <f t="shared" si="6"/>
        <v>0.4282370180772942</v>
      </c>
      <c r="I23" s="5">
        <f t="shared" si="9"/>
        <v>0.9521732847842389</v>
      </c>
      <c r="J23" s="4">
        <f t="shared" si="4"/>
        <v>0.43696957653668433</v>
      </c>
      <c r="K23" s="3">
        <f t="shared" si="7"/>
        <v>0.42823701807729442</v>
      </c>
      <c r="L23" s="5">
        <f t="shared" si="5"/>
        <v>1.0203918813431812</v>
      </c>
    </row>
    <row r="24" spans="2:12" x14ac:dyDescent="0.45">
      <c r="B24" s="9">
        <v>22</v>
      </c>
      <c r="C24" s="1">
        <f t="shared" si="0"/>
        <v>6.4706708994741818E-2</v>
      </c>
      <c r="D24" s="2">
        <f t="shared" si="1"/>
        <v>39219.921442411323</v>
      </c>
      <c r="E24" s="3">
        <f t="shared" si="8"/>
        <v>1.7007667923766843</v>
      </c>
      <c r="F24" s="3">
        <f t="shared" si="3"/>
        <v>0.5310792037069666</v>
      </c>
      <c r="G24" s="3">
        <f t="shared" si="2"/>
        <v>0.94999999999999984</v>
      </c>
      <c r="H24" s="3">
        <f t="shared" si="6"/>
        <v>0.41202991234172637</v>
      </c>
      <c r="I24" s="5">
        <f t="shared" si="9"/>
        <v>0.95324249995288679</v>
      </c>
      <c r="J24" s="4">
        <f t="shared" si="4"/>
        <v>0.42097333068485809</v>
      </c>
      <c r="K24" s="3">
        <f t="shared" si="7"/>
        <v>0.41202991234172648</v>
      </c>
      <c r="L24" s="5">
        <f t="shared" si="5"/>
        <v>1.0217057501779487</v>
      </c>
    </row>
    <row r="25" spans="2:12" x14ac:dyDescent="0.45">
      <c r="B25" s="9">
        <v>23</v>
      </c>
      <c r="C25" s="1">
        <f t="shared" si="0"/>
        <v>6.1471373545004725E-2</v>
      </c>
      <c r="D25" s="2">
        <f t="shared" si="1"/>
        <v>41706.466607945782</v>
      </c>
      <c r="E25" s="3">
        <f t="shared" si="8"/>
        <v>1.6561990425579391</v>
      </c>
      <c r="F25" s="3">
        <f t="shared" si="3"/>
        <v>0.50452524352161821</v>
      </c>
      <c r="G25" s="3">
        <f t="shared" si="2"/>
        <v>0.94999999999999984</v>
      </c>
      <c r="H25" s="3">
        <f t="shared" si="6"/>
        <v>0.39620783836733997</v>
      </c>
      <c r="I25" s="5">
        <f t="shared" si="9"/>
        <v>0.95435331658389522</v>
      </c>
      <c r="J25" s="4">
        <f t="shared" si="4"/>
        <v>0.40533566188156422</v>
      </c>
      <c r="K25" s="3">
        <f t="shared" si="7"/>
        <v>0.39620783836734019</v>
      </c>
      <c r="L25" s="5">
        <f t="shared" si="5"/>
        <v>1.023037968031721</v>
      </c>
    </row>
    <row r="26" spans="2:12" x14ac:dyDescent="0.45">
      <c r="B26" s="9">
        <v>24</v>
      </c>
      <c r="C26" s="1">
        <f t="shared" si="0"/>
        <v>5.8397804867754484E-2</v>
      </c>
      <c r="D26" s="2">
        <f t="shared" si="1"/>
        <v>44214.553349094153</v>
      </c>
      <c r="E26" s="3">
        <f t="shared" si="8"/>
        <v>1.6149419008886055</v>
      </c>
      <c r="F26" s="3">
        <f t="shared" si="3"/>
        <v>0.47929898134553744</v>
      </c>
      <c r="G26" s="3">
        <f t="shared" si="2"/>
        <v>0.95000000000000029</v>
      </c>
      <c r="H26" s="3">
        <f t="shared" si="6"/>
        <v>0.3807826774141162</v>
      </c>
      <c r="I26" s="5">
        <f t="shared" si="9"/>
        <v>0.95549841064994945</v>
      </c>
      <c r="J26" s="4">
        <f t="shared" si="4"/>
        <v>0.39006889154710767</v>
      </c>
      <c r="K26" s="3">
        <f t="shared" si="7"/>
        <v>0.38078267741411642</v>
      </c>
      <c r="L26" s="5">
        <f t="shared" si="5"/>
        <v>1.0243871758979521</v>
      </c>
    </row>
    <row r="27" spans="2:12" x14ac:dyDescent="0.45">
      <c r="B27" s="9">
        <v>25</v>
      </c>
      <c r="C27" s="1">
        <f t="shared" si="0"/>
        <v>5.5477914624366756E-2</v>
      </c>
      <c r="D27" s="2">
        <f t="shared" si="1"/>
        <v>46736.802237791497</v>
      </c>
      <c r="E27" s="3">
        <f t="shared" si="8"/>
        <v>1.5766999637626438</v>
      </c>
      <c r="F27" s="3">
        <f t="shared" si="3"/>
        <v>0.45533403227826064</v>
      </c>
      <c r="G27" s="3">
        <f t="shared" si="2"/>
        <v>0.95000000000000018</v>
      </c>
      <c r="H27" s="3">
        <f t="shared" si="6"/>
        <v>0.36576392276080505</v>
      </c>
      <c r="I27" s="5">
        <f t="shared" si="9"/>
        <v>0.95667089282519735</v>
      </c>
      <c r="J27" s="4">
        <f t="shared" si="4"/>
        <v>0.37518310536993726</v>
      </c>
      <c r="K27" s="3">
        <f t="shared" si="7"/>
        <v>0.36576392276080516</v>
      </c>
      <c r="L27" s="5">
        <f t="shared" si="5"/>
        <v>1.0257520822120334</v>
      </c>
    </row>
    <row r="28" spans="2:12" x14ac:dyDescent="0.45">
      <c r="B28" s="9">
        <v>26</v>
      </c>
      <c r="C28" s="1">
        <f t="shared" si="0"/>
        <v>5.2704018893148415E-2</v>
      </c>
      <c r="D28" s="2">
        <f t="shared" si="1"/>
        <v>49266.085808813958</v>
      </c>
      <c r="E28" s="3">
        <f t="shared" si="8"/>
        <v>1.5412092424414885</v>
      </c>
      <c r="F28" s="3">
        <f t="shared" si="3"/>
        <v>0.43256733066434738</v>
      </c>
      <c r="G28" s="3">
        <f t="shared" si="2"/>
        <v>0.94999999999999951</v>
      </c>
      <c r="H28" s="3">
        <f t="shared" si="6"/>
        <v>0.35115883524299285</v>
      </c>
      <c r="I28" s="5">
        <f t="shared" si="9"/>
        <v>0.95786432251111187</v>
      </c>
      <c r="J28" s="4">
        <f t="shared" si="4"/>
        <v>0.36068628797173463</v>
      </c>
      <c r="K28" s="3">
        <f t="shared" si="7"/>
        <v>0.35115883524299307</v>
      </c>
      <c r="L28" s="5">
        <f t="shared" si="5"/>
        <v>1.0271314623826817</v>
      </c>
    </row>
    <row r="29" spans="2:12" x14ac:dyDescent="0.45">
      <c r="B29" s="9">
        <v>27</v>
      </c>
      <c r="C29" s="1">
        <f t="shared" si="0"/>
        <v>5.0068817948490989E-2</v>
      </c>
      <c r="D29" s="2">
        <f t="shared" si="1"/>
        <v>51795.576385048073</v>
      </c>
      <c r="E29" s="3">
        <f t="shared" si="8"/>
        <v>1.5082332974188655</v>
      </c>
      <c r="F29" s="3">
        <f t="shared" si="3"/>
        <v>0.41093896413113012</v>
      </c>
      <c r="G29" s="3">
        <f t="shared" si="2"/>
        <v>0.95000000000000029</v>
      </c>
      <c r="H29" s="3">
        <f t="shared" si="6"/>
        <v>0.33697260118088967</v>
      </c>
      <c r="I29" s="5">
        <f t="shared" si="9"/>
        <v>0.95907271473083233</v>
      </c>
      <c r="J29" s="4">
        <f t="shared" si="4"/>
        <v>0.34658446086701022</v>
      </c>
      <c r="K29" s="3">
        <f t="shared" si="7"/>
        <v>0.33697260118088979</v>
      </c>
      <c r="L29" s="5">
        <f t="shared" si="5"/>
        <v>1.0285241579061222</v>
      </c>
    </row>
    <row r="30" spans="2:12" x14ac:dyDescent="0.45">
      <c r="B30" s="9">
        <v>28</v>
      </c>
      <c r="C30" s="1">
        <f t="shared" si="0"/>
        <v>4.7565377051066435E-2</v>
      </c>
      <c r="D30" s="2">
        <f t="shared" si="1"/>
        <v>54318.785497000288</v>
      </c>
      <c r="E30" s="3">
        <f t="shared" si="8"/>
        <v>1.4775599073775736</v>
      </c>
      <c r="F30" s="3">
        <f t="shared" si="3"/>
        <v>0.39039201592457357</v>
      </c>
      <c r="G30" s="3">
        <f t="shared" si="2"/>
        <v>0.94999999999999984</v>
      </c>
      <c r="H30" s="3">
        <f t="shared" si="6"/>
        <v>0.32320849056141765</v>
      </c>
      <c r="I30" s="5">
        <f t="shared" si="9"/>
        <v>0.96029054086282317</v>
      </c>
      <c r="J30" s="4">
        <f t="shared" si="4"/>
        <v>0.33288182175931424</v>
      </c>
      <c r="K30" s="3">
        <f t="shared" si="7"/>
        <v>0.32320849056141776</v>
      </c>
      <c r="L30" s="5">
        <f t="shared" si="5"/>
        <v>1.0299290751338053</v>
      </c>
    </row>
    <row r="31" spans="2:12" x14ac:dyDescent="0.45">
      <c r="B31" s="9">
        <v>29</v>
      </c>
      <c r="C31" s="1">
        <f t="shared" si="0"/>
        <v>4.5187108198513112E-2</v>
      </c>
      <c r="D31" s="2">
        <f t="shared" si="1"/>
        <v>56829.595234729277</v>
      </c>
      <c r="E31" s="3">
        <f t="shared" si="8"/>
        <v>1.4489981913445484</v>
      </c>
      <c r="F31" s="3">
        <f t="shared" si="3"/>
        <v>0.37087241512834496</v>
      </c>
      <c r="G31" s="3">
        <f t="shared" si="2"/>
        <v>0.95000000000000018</v>
      </c>
      <c r="H31" s="3">
        <f t="shared" si="6"/>
        <v>0.3098680136570191</v>
      </c>
      <c r="I31" s="5">
        <f t="shared" si="9"/>
        <v>0.96151272413081024</v>
      </c>
      <c r="J31" s="4">
        <f t="shared" si="4"/>
        <v>0.31958088348530311</v>
      </c>
      <c r="K31" s="3">
        <f t="shared" si="7"/>
        <v>0.30986801365701921</v>
      </c>
      <c r="L31" s="5">
        <f t="shared" si="5"/>
        <v>1.0313451837563159</v>
      </c>
    </row>
    <row r="32" spans="2:12" ht="18.600000000000001" thickBot="1" x14ac:dyDescent="0.5">
      <c r="B32" s="10">
        <v>30</v>
      </c>
      <c r="C32" s="11">
        <f t="shared" si="0"/>
        <v>4.2927752788587452E-2</v>
      </c>
      <c r="D32" s="12">
        <f t="shared" si="1"/>
        <v>59322.281990282478</v>
      </c>
      <c r="E32" s="7">
        <f t="shared" si="8"/>
        <v>1.4223761161052322</v>
      </c>
      <c r="F32" s="7">
        <f t="shared" si="3"/>
        <v>0.35232879437192766</v>
      </c>
      <c r="G32" s="7">
        <f t="shared" si="2"/>
        <v>0.94999999999999984</v>
      </c>
      <c r="H32" s="7">
        <f t="shared" si="6"/>
        <v>0.29695107455951075</v>
      </c>
      <c r="I32" s="8">
        <f t="shared" si="9"/>
        <v>0.96273463070368837</v>
      </c>
      <c r="J32" s="6">
        <f t="shared" si="4"/>
        <v>0.30668261117113815</v>
      </c>
      <c r="K32" s="7">
        <f t="shared" si="7"/>
        <v>0.29695107455951086</v>
      </c>
      <c r="L32" s="8">
        <f t="shared" si="5"/>
        <v>1.0327715150587105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5E98-7EC0-4C63-B584-78AEA810CBDA}">
  <sheetPr>
    <pageSetUpPr fitToPage="1"/>
  </sheetPr>
  <dimension ref="A1:L32"/>
  <sheetViews>
    <sheetView tabSelected="1" workbookViewId="0">
      <selection activeCell="H1" sqref="H1"/>
    </sheetView>
  </sheetViews>
  <sheetFormatPr defaultRowHeight="18" x14ac:dyDescent="0.45"/>
  <cols>
    <col min="4" max="4" width="15.19921875" customWidth="1"/>
    <col min="5" max="5" width="13.09765625" customWidth="1"/>
    <col min="6" max="6" width="11.3984375" customWidth="1"/>
    <col min="7" max="7" width="10.69921875" customWidth="1"/>
    <col min="9" max="9" width="11.796875" customWidth="1"/>
    <col min="12" max="12" width="9.796875" customWidth="1"/>
  </cols>
  <sheetData>
    <row r="1" spans="1:12" ht="36.6" thickBot="1" x14ac:dyDescent="0.5">
      <c r="A1" s="19" t="s">
        <v>2</v>
      </c>
      <c r="B1" s="20" t="s">
        <v>3</v>
      </c>
      <c r="C1" s="21" t="s">
        <v>4</v>
      </c>
      <c r="D1" s="21" t="s">
        <v>5</v>
      </c>
      <c r="E1" s="22" t="s">
        <v>0</v>
      </c>
      <c r="F1" s="22" t="s">
        <v>1</v>
      </c>
      <c r="G1" s="22" t="s">
        <v>12</v>
      </c>
      <c r="H1" s="23" t="s">
        <v>13</v>
      </c>
      <c r="I1" s="24" t="s">
        <v>6</v>
      </c>
      <c r="J1" s="25" t="s">
        <v>9</v>
      </c>
      <c r="K1" s="23" t="s">
        <v>8</v>
      </c>
      <c r="L1" s="27" t="s">
        <v>7</v>
      </c>
    </row>
    <row r="2" spans="1:12" ht="18.600000000000001" thickBot="1" x14ac:dyDescent="0.5">
      <c r="A2" s="26">
        <v>0.92500000000000004</v>
      </c>
      <c r="B2" s="13">
        <v>0</v>
      </c>
      <c r="C2" s="14">
        <v>0.2</v>
      </c>
      <c r="D2" s="15">
        <v>3000</v>
      </c>
      <c r="E2" s="16"/>
      <c r="F2" s="16">
        <f>F9/POWER($A$2,7)</f>
        <v>1.7904772861540128</v>
      </c>
      <c r="G2" s="16"/>
      <c r="H2" s="16"/>
      <c r="I2" s="17"/>
      <c r="J2" s="18"/>
      <c r="K2" s="16"/>
      <c r="L2" s="17"/>
    </row>
    <row r="3" spans="1:12" x14ac:dyDescent="0.45">
      <c r="B3" s="9">
        <v>1</v>
      </c>
      <c r="C3" s="1">
        <f t="shared" ref="C3:C32" si="0">$A$2*C2</f>
        <v>0.18500000000000003</v>
      </c>
      <c r="D3" s="2">
        <f t="shared" ref="D3:D32" si="1">D2*EXP(C3)</f>
        <v>3609.6553203830858</v>
      </c>
      <c r="E3" s="3"/>
      <c r="F3" s="3" t="s">
        <v>10</v>
      </c>
      <c r="G3" s="3"/>
      <c r="H3" s="3"/>
      <c r="I3" s="5"/>
      <c r="J3" s="4"/>
      <c r="K3" s="3"/>
      <c r="L3" s="5"/>
    </row>
    <row r="4" spans="1:12" x14ac:dyDescent="0.45">
      <c r="B4" s="9">
        <v>2</v>
      </c>
      <c r="C4" s="1">
        <f t="shared" si="0"/>
        <v>0.17112500000000003</v>
      </c>
      <c r="D4" s="2">
        <f t="shared" si="1"/>
        <v>4283.3580310830794</v>
      </c>
      <c r="E4" s="3"/>
      <c r="F4" s="3"/>
      <c r="G4" s="3"/>
      <c r="H4" s="3"/>
      <c r="I4" s="5"/>
      <c r="J4" s="4"/>
      <c r="K4" s="3"/>
      <c r="L4" s="5"/>
    </row>
    <row r="5" spans="1:12" x14ac:dyDescent="0.45">
      <c r="B5" s="9">
        <v>3</v>
      </c>
      <c r="C5" s="1">
        <f t="shared" si="0"/>
        <v>0.15829062500000005</v>
      </c>
      <c r="D5" s="2">
        <f t="shared" si="1"/>
        <v>5017.9822650337655</v>
      </c>
      <c r="E5" s="3"/>
      <c r="F5" s="3"/>
      <c r="G5" s="3"/>
      <c r="H5" s="3"/>
      <c r="I5" s="5"/>
      <c r="J5" s="4"/>
      <c r="K5" s="3"/>
      <c r="L5" s="5"/>
    </row>
    <row r="6" spans="1:12" x14ac:dyDescent="0.45">
      <c r="B6" s="9">
        <v>4</v>
      </c>
      <c r="C6" s="1">
        <f t="shared" si="0"/>
        <v>0.14641882812500004</v>
      </c>
      <c r="D6" s="2">
        <f t="shared" si="1"/>
        <v>5809.222505126043</v>
      </c>
      <c r="E6" s="3"/>
      <c r="F6" s="3"/>
      <c r="G6" s="3"/>
      <c r="H6" s="3"/>
      <c r="I6" s="5"/>
      <c r="J6" s="4"/>
      <c r="K6" s="3"/>
      <c r="L6" s="5"/>
    </row>
    <row r="7" spans="1:12" x14ac:dyDescent="0.45">
      <c r="B7" s="9">
        <v>5</v>
      </c>
      <c r="C7" s="1">
        <f t="shared" si="0"/>
        <v>0.13543741601562503</v>
      </c>
      <c r="D7" s="2">
        <f t="shared" si="1"/>
        <v>6651.7778034831053</v>
      </c>
      <c r="E7" s="3"/>
      <c r="F7" s="3"/>
      <c r="G7" s="3"/>
      <c r="H7" s="3"/>
      <c r="I7" s="5"/>
      <c r="J7" s="4"/>
      <c r="K7" s="3"/>
      <c r="L7" s="5"/>
    </row>
    <row r="8" spans="1:12" x14ac:dyDescent="0.45">
      <c r="B8" s="9">
        <v>6</v>
      </c>
      <c r="C8" s="1">
        <f t="shared" si="0"/>
        <v>0.12527960981445316</v>
      </c>
      <c r="D8" s="2">
        <f t="shared" si="1"/>
        <v>7539.5595683129577</v>
      </c>
      <c r="E8" s="3"/>
      <c r="F8" s="3"/>
      <c r="G8" s="3"/>
      <c r="H8" s="3"/>
      <c r="I8" s="5"/>
      <c r="J8" s="4"/>
      <c r="K8" s="3"/>
      <c r="L8" s="5"/>
    </row>
    <row r="9" spans="1:12" x14ac:dyDescent="0.45">
      <c r="B9" s="9">
        <v>7</v>
      </c>
      <c r="C9" s="1">
        <f t="shared" si="0"/>
        <v>0.11588363907836918</v>
      </c>
      <c r="D9" s="2">
        <f t="shared" si="1"/>
        <v>8465.9091146153642</v>
      </c>
      <c r="E9" s="3">
        <f>D9/D2</f>
        <v>2.8219697048717882</v>
      </c>
      <c r="F9" s="3">
        <f>LN(E9)</f>
        <v>1.0374351180334476</v>
      </c>
      <c r="G9" s="28" t="s">
        <v>11</v>
      </c>
      <c r="H9" s="3">
        <f>1-1/E9</f>
        <v>0.64563758488490453</v>
      </c>
      <c r="I9" s="28" t="s">
        <v>11</v>
      </c>
      <c r="J9" s="4">
        <f>1-EXP(-$F$2*EXP(-(1-$A$2)*$B9))</f>
        <v>0.65325527874802469</v>
      </c>
      <c r="K9" s="3">
        <f>1-EXP(-$F$2*POWER($A$2,$B9))</f>
        <v>0.64563758488490453</v>
      </c>
      <c r="L9" s="5">
        <f>J9/K9</f>
        <v>1.0117987150089445</v>
      </c>
    </row>
    <row r="10" spans="1:12" x14ac:dyDescent="0.45">
      <c r="B10" s="9">
        <v>8</v>
      </c>
      <c r="C10" s="1">
        <f t="shared" si="0"/>
        <v>0.1071923661474915</v>
      </c>
      <c r="D10" s="2">
        <f t="shared" si="1"/>
        <v>9423.8128971942242</v>
      </c>
      <c r="E10" s="3">
        <f>D10/D3</f>
        <v>2.6107237563596772</v>
      </c>
      <c r="F10" s="3">
        <f>LN(E10)</f>
        <v>0.95962748418093902</v>
      </c>
      <c r="G10" s="3">
        <f t="shared" ref="G10:G32" si="2">F10/F9</f>
        <v>0.92500000000000004</v>
      </c>
      <c r="H10" s="3">
        <f>1-1/E10</f>
        <v>0.61696445379791043</v>
      </c>
      <c r="I10" s="5">
        <f>1+2.885*(H10-H9)</f>
        <v>0.91727801681402199</v>
      </c>
      <c r="J10" s="4">
        <f>1-EXP(-$F$2*EXP(-(1-$A$2)*$B10))</f>
        <v>0.62567645756070012</v>
      </c>
      <c r="K10" s="3">
        <f>1-EXP(-$F$2*POWER($A$2,$B10))</f>
        <v>0.61696445379791043</v>
      </c>
      <c r="L10" s="5">
        <f>J10/K10</f>
        <v>1.0141207547844293</v>
      </c>
    </row>
    <row r="11" spans="1:12" x14ac:dyDescent="0.45">
      <c r="B11" s="9">
        <v>9</v>
      </c>
      <c r="C11" s="1">
        <f t="shared" si="0"/>
        <v>9.9152938686429645E-2</v>
      </c>
      <c r="D11" s="2">
        <f t="shared" si="1"/>
        <v>10406.105607568505</v>
      </c>
      <c r="E11" s="3">
        <f>D11/D4</f>
        <v>2.4294269897716774</v>
      </c>
      <c r="F11" s="3">
        <f t="shared" ref="F11:F32" si="3">LN(E11)</f>
        <v>0.88765542286736876</v>
      </c>
      <c r="G11" s="3">
        <f t="shared" si="2"/>
        <v>0.92500000000000016</v>
      </c>
      <c r="H11" s="3">
        <f>1-1/E11</f>
        <v>0.58838030358179971</v>
      </c>
      <c r="I11" s="5">
        <f>1+2.885*(H11-H10)</f>
        <v>0.91753472662652058</v>
      </c>
      <c r="J11" s="4">
        <f t="shared" ref="J11:J32" si="4">1-EXP(-$F$2*EXP(-(1-$A$2)*$B11))</f>
        <v>0.59813256410326865</v>
      </c>
      <c r="K11" s="3">
        <f>1-EXP(-$F$2*POWER($A$2,$B11))</f>
        <v>0.58838030358179971</v>
      </c>
      <c r="L11" s="5">
        <f t="shared" ref="L11:L32" si="5">J11/K11</f>
        <v>1.0165747569422388</v>
      </c>
    </row>
    <row r="12" spans="1:12" x14ac:dyDescent="0.45">
      <c r="B12" s="9">
        <v>10</v>
      </c>
      <c r="C12" s="1">
        <f t="shared" si="0"/>
        <v>9.1716468284947422E-2</v>
      </c>
      <c r="D12" s="2">
        <f t="shared" si="1"/>
        <v>11405.653799917933</v>
      </c>
      <c r="E12" s="3">
        <f>D12/D5</f>
        <v>2.2729561798961808</v>
      </c>
      <c r="F12" s="3">
        <f t="shared" si="3"/>
        <v>0.82108126615231625</v>
      </c>
      <c r="G12" s="3">
        <f t="shared" si="2"/>
        <v>0.92500000000000016</v>
      </c>
      <c r="H12" s="3">
        <f t="shared" ref="H12:H32" si="6">1-1/E12</f>
        <v>0.56004431196483706</v>
      </c>
      <c r="I12" s="5">
        <f>1+2.885*(H12-H11)</f>
        <v>0.91825066418506274</v>
      </c>
      <c r="J12" s="4">
        <f t="shared" si="4"/>
        <v>0.570769661009911</v>
      </c>
      <c r="K12" s="3">
        <f t="shared" ref="K12:K32" si="7">1-EXP(-$F$2*POWER($A$2,$B12))</f>
        <v>0.56004431196483684</v>
      </c>
      <c r="L12" s="5">
        <f t="shared" si="5"/>
        <v>1.0191508936274092</v>
      </c>
    </row>
    <row r="13" spans="1:12" x14ac:dyDescent="0.45">
      <c r="B13" s="9">
        <v>11</v>
      </c>
      <c r="C13" s="1">
        <f t="shared" si="0"/>
        <v>8.4837733163576373E-2</v>
      </c>
      <c r="D13" s="2">
        <f t="shared" si="1"/>
        <v>12415.515158994311</v>
      </c>
      <c r="E13" s="3">
        <f t="shared" ref="E13:E32" si="8">D13/D6</f>
        <v>2.1372077154970208</v>
      </c>
      <c r="F13" s="3">
        <f t="shared" si="3"/>
        <v>0.75950017119089253</v>
      </c>
      <c r="G13" s="3">
        <f t="shared" si="2"/>
        <v>0.92500000000000004</v>
      </c>
      <c r="H13" s="3">
        <f t="shared" si="6"/>
        <v>0.53209976140880444</v>
      </c>
      <c r="I13" s="5">
        <f t="shared" ref="I13:I32" si="9">1+2.885*(H13-H12)</f>
        <v>0.91937997164584595</v>
      </c>
      <c r="J13" s="4">
        <f t="shared" si="4"/>
        <v>0.5437205371251661</v>
      </c>
      <c r="K13" s="3">
        <f t="shared" si="7"/>
        <v>0.53209976140880444</v>
      </c>
      <c r="L13" s="5">
        <f t="shared" si="5"/>
        <v>1.0218394680080181</v>
      </c>
    </row>
    <row r="14" spans="1:12" x14ac:dyDescent="0.45">
      <c r="B14" s="9">
        <v>12</v>
      </c>
      <c r="C14" s="1">
        <f t="shared" si="0"/>
        <v>7.8474903176308147E-2</v>
      </c>
      <c r="D14" s="2">
        <f t="shared" si="1"/>
        <v>13429.070751695705</v>
      </c>
      <c r="E14" s="3">
        <f t="shared" si="8"/>
        <v>2.0188694133264296</v>
      </c>
      <c r="F14" s="3">
        <f t="shared" si="3"/>
        <v>0.70253765835157567</v>
      </c>
      <c r="G14" s="3">
        <f t="shared" si="2"/>
        <v>0.92500000000000016</v>
      </c>
      <c r="H14" s="3">
        <f t="shared" si="6"/>
        <v>0.50467326247103306</v>
      </c>
      <c r="I14" s="5">
        <f t="shared" si="9"/>
        <v>0.9208745505645296</v>
      </c>
      <c r="J14" s="4">
        <f t="shared" si="4"/>
        <v>0.51710388969663956</v>
      </c>
      <c r="K14" s="3">
        <f t="shared" si="7"/>
        <v>0.50467326247103295</v>
      </c>
      <c r="L14" s="5">
        <f t="shared" si="5"/>
        <v>1.0246310398231571</v>
      </c>
    </row>
    <row r="15" spans="1:12" x14ac:dyDescent="0.45">
      <c r="B15" s="9">
        <v>13</v>
      </c>
      <c r="C15" s="1">
        <f t="shared" si="0"/>
        <v>7.2589285438085044E-2</v>
      </c>
      <c r="D15" s="2">
        <f t="shared" si="1"/>
        <v>14440.129500431538</v>
      </c>
      <c r="E15" s="3">
        <f t="shared" si="8"/>
        <v>1.9152484133317409</v>
      </c>
      <c r="F15" s="3">
        <f t="shared" si="3"/>
        <v>0.64984733397520766</v>
      </c>
      <c r="G15" s="3">
        <f t="shared" si="2"/>
        <v>0.92500000000000027</v>
      </c>
      <c r="H15" s="3">
        <f t="shared" si="6"/>
        <v>0.47787451850153828</v>
      </c>
      <c r="I15" s="5">
        <f t="shared" si="9"/>
        <v>0.92268562364800755</v>
      </c>
      <c r="J15" s="4">
        <f t="shared" si="4"/>
        <v>0.49102396271522741</v>
      </c>
      <c r="K15" s="3">
        <f t="shared" si="7"/>
        <v>0.47787451850153817</v>
      </c>
      <c r="L15" s="5">
        <f t="shared" si="5"/>
        <v>1.0275165209790253</v>
      </c>
    </row>
    <row r="16" spans="1:12" x14ac:dyDescent="0.45">
      <c r="B16" s="9">
        <v>14</v>
      </c>
      <c r="C16" s="1">
        <f t="shared" si="0"/>
        <v>6.7145089030228672E-2</v>
      </c>
      <c r="D16" s="2">
        <f t="shared" si="1"/>
        <v>15443.005627241208</v>
      </c>
      <c r="E16" s="3">
        <f t="shared" si="8"/>
        <v>1.8241402569017346</v>
      </c>
      <c r="F16" s="3">
        <f t="shared" si="3"/>
        <v>0.60110878392706713</v>
      </c>
      <c r="G16" s="3">
        <f t="shared" si="2"/>
        <v>0.92500000000000004</v>
      </c>
      <c r="H16" s="3">
        <f t="shared" si="6"/>
        <v>0.45179654019670623</v>
      </c>
      <c r="I16" s="5">
        <f t="shared" si="9"/>
        <v>0.92476503259055953</v>
      </c>
      <c r="J16" s="4">
        <f t="shared" si="4"/>
        <v>0.46557057223557774</v>
      </c>
      <c r="K16" s="3">
        <f t="shared" si="7"/>
        <v>0.45179654019670612</v>
      </c>
      <c r="L16" s="5">
        <f t="shared" si="5"/>
        <v>1.0304872455040814</v>
      </c>
    </row>
    <row r="17" spans="2:12" x14ac:dyDescent="0.45">
      <c r="B17" s="9">
        <v>15</v>
      </c>
      <c r="C17" s="1">
        <f t="shared" si="0"/>
        <v>6.2109207352961528E-2</v>
      </c>
      <c r="D17" s="2">
        <f t="shared" si="1"/>
        <v>16432.570936396216</v>
      </c>
      <c r="E17" s="3">
        <f t="shared" si="8"/>
        <v>1.7437284797206369</v>
      </c>
      <c r="F17" s="3">
        <f t="shared" si="3"/>
        <v>0.55602562513253706</v>
      </c>
      <c r="G17" s="3">
        <f t="shared" si="2"/>
        <v>0.92499999999999993</v>
      </c>
      <c r="H17" s="3">
        <f t="shared" si="6"/>
        <v>0.42651621991044719</v>
      </c>
      <c r="I17" s="5">
        <f t="shared" si="9"/>
        <v>0.92706627597414271</v>
      </c>
      <c r="J17" s="4">
        <f t="shared" si="4"/>
        <v>0.44081944899367453</v>
      </c>
      <c r="K17" s="3">
        <f t="shared" si="7"/>
        <v>0.42651621991044697</v>
      </c>
      <c r="L17" s="5">
        <f t="shared" si="5"/>
        <v>1.0335350179325671</v>
      </c>
    </row>
    <row r="18" spans="2:12" x14ac:dyDescent="0.45">
      <c r="B18" s="9">
        <v>16</v>
      </c>
      <c r="C18" s="1">
        <f t="shared" si="0"/>
        <v>5.7451016801489417E-2</v>
      </c>
      <c r="D18" s="2">
        <f t="shared" si="1"/>
        <v>17404.284556414692</v>
      </c>
      <c r="E18" s="3">
        <f t="shared" si="8"/>
        <v>1.6725070081699263</v>
      </c>
      <c r="F18" s="3">
        <f t="shared" si="3"/>
        <v>0.5143237032475968</v>
      </c>
      <c r="G18" s="3">
        <f t="shared" si="2"/>
        <v>0.92500000000000004</v>
      </c>
      <c r="H18" s="3">
        <f t="shared" si="6"/>
        <v>0.40209518099765096</v>
      </c>
      <c r="I18" s="5">
        <f t="shared" si="9"/>
        <v>0.92954530273658287</v>
      </c>
      <c r="J18" s="4">
        <f t="shared" si="4"/>
        <v>0.41683283140585514</v>
      </c>
      <c r="K18" s="3">
        <f t="shared" si="7"/>
        <v>0.40209518099765085</v>
      </c>
      <c r="L18" s="5">
        <f t="shared" si="5"/>
        <v>1.0366521438323091</v>
      </c>
    </row>
    <row r="19" spans="2:12" x14ac:dyDescent="0.45">
      <c r="B19" s="9">
        <v>17</v>
      </c>
      <c r="C19" s="1">
        <f t="shared" si="0"/>
        <v>5.3142190541377712E-2</v>
      </c>
      <c r="D19" s="2">
        <f t="shared" si="1"/>
        <v>18354.203196930535</v>
      </c>
      <c r="E19" s="3">
        <f t="shared" si="8"/>
        <v>1.6092197360104512</v>
      </c>
      <c r="F19" s="3">
        <f t="shared" si="3"/>
        <v>0.47574942550402693</v>
      </c>
      <c r="G19" s="3">
        <f t="shared" si="2"/>
        <v>0.92499999999999982</v>
      </c>
      <c r="H19" s="3">
        <f t="shared" si="6"/>
        <v>0.37858082546316385</v>
      </c>
      <c r="I19" s="5">
        <f t="shared" si="9"/>
        <v>0.9321610842830047</v>
      </c>
      <c r="J19" s="4">
        <f t="shared" si="4"/>
        <v>0.39366024708841763</v>
      </c>
      <c r="K19" s="3">
        <f t="shared" si="7"/>
        <v>0.37858082546316374</v>
      </c>
      <c r="L19" s="5">
        <f t="shared" si="5"/>
        <v>1.039831445786525</v>
      </c>
    </row>
    <row r="20" spans="2:12" x14ac:dyDescent="0.45">
      <c r="B20" s="9">
        <v>18</v>
      </c>
      <c r="C20" s="1">
        <f t="shared" si="0"/>
        <v>4.9156526250774386E-2</v>
      </c>
      <c r="D20" s="2">
        <f t="shared" si="1"/>
        <v>19278.975148573281</v>
      </c>
      <c r="E20" s="3">
        <f t="shared" si="8"/>
        <v>1.5528131456234258</v>
      </c>
      <c r="F20" s="3">
        <f t="shared" si="3"/>
        <v>0.44006821859122491</v>
      </c>
      <c r="G20" s="3">
        <f t="shared" si="2"/>
        <v>0.92500000000000004</v>
      </c>
      <c r="H20" s="3">
        <f t="shared" si="6"/>
        <v>0.35600751267563591</v>
      </c>
      <c r="I20" s="5">
        <f t="shared" si="9"/>
        <v>0.93487599260798193</v>
      </c>
      <c r="J20" s="4">
        <f t="shared" si="4"/>
        <v>0.37133942752696425</v>
      </c>
      <c r="K20" s="3">
        <f t="shared" si="7"/>
        <v>0.3560075126756358</v>
      </c>
      <c r="L20" s="5">
        <f t="shared" si="5"/>
        <v>1.043066267720304</v>
      </c>
    </row>
    <row r="21" spans="2:12" x14ac:dyDescent="0.45">
      <c r="B21" s="9">
        <v>19</v>
      </c>
      <c r="C21" s="1">
        <f t="shared" si="0"/>
        <v>4.5469786781966309E-2</v>
      </c>
      <c r="D21" s="2">
        <f t="shared" si="1"/>
        <v>20175.821223972343</v>
      </c>
      <c r="E21" s="3">
        <f t="shared" si="8"/>
        <v>1.5023989073424695</v>
      </c>
      <c r="F21" s="3">
        <f t="shared" si="3"/>
        <v>0.4070631021968828</v>
      </c>
      <c r="G21" s="3">
        <f t="shared" si="2"/>
        <v>0.92499999999999949</v>
      </c>
      <c r="H21" s="3">
        <f t="shared" si="6"/>
        <v>0.33439781198399687</v>
      </c>
      <c r="I21" s="5">
        <f t="shared" si="9"/>
        <v>0.93765601350462136</v>
      </c>
      <c r="J21" s="4">
        <f t="shared" si="4"/>
        <v>0.34989730775520855</v>
      </c>
      <c r="K21" s="3">
        <f t="shared" si="7"/>
        <v>0.33439781198399698</v>
      </c>
      <c r="L21" s="5">
        <f t="shared" si="5"/>
        <v>1.0463504700561657</v>
      </c>
    </row>
    <row r="22" spans="2:12" x14ac:dyDescent="0.45">
      <c r="B22" s="9">
        <v>20</v>
      </c>
      <c r="C22" s="1">
        <f t="shared" si="0"/>
        <v>4.205955277331884E-2</v>
      </c>
      <c r="D22" s="2">
        <f t="shared" si="1"/>
        <v>21042.505660999686</v>
      </c>
      <c r="E22" s="3">
        <f t="shared" si="8"/>
        <v>1.4572241655014824</v>
      </c>
      <c r="F22" s="3">
        <f t="shared" si="3"/>
        <v>0.37653336953211664</v>
      </c>
      <c r="G22" s="3">
        <f t="shared" si="2"/>
        <v>0.92500000000000016</v>
      </c>
      <c r="H22" s="3">
        <f t="shared" si="6"/>
        <v>0.31376378207681954</v>
      </c>
      <c r="I22" s="5">
        <f t="shared" si="9"/>
        <v>0.94047082371779345</v>
      </c>
      <c r="J22" s="4">
        <f t="shared" si="4"/>
        <v>0.32935107033483935</v>
      </c>
      <c r="K22" s="3">
        <f t="shared" si="7"/>
        <v>0.31376378207681965</v>
      </c>
      <c r="L22" s="5">
        <f t="shared" si="5"/>
        <v>1.0496784178047784</v>
      </c>
    </row>
    <row r="23" spans="2:12" x14ac:dyDescent="0.45">
      <c r="B23" s="9">
        <v>21</v>
      </c>
      <c r="C23" s="1">
        <f t="shared" si="0"/>
        <v>3.8905086315319928E-2</v>
      </c>
      <c r="D23" s="2">
        <f t="shared" si="1"/>
        <v>21877.299734675034</v>
      </c>
      <c r="E23" s="3">
        <f t="shared" si="8"/>
        <v>1.4166477862368863</v>
      </c>
      <c r="F23" s="3">
        <f t="shared" si="3"/>
        <v>0.34829336681720774</v>
      </c>
      <c r="G23" s="3">
        <f t="shared" si="2"/>
        <v>0.9249999999999996</v>
      </c>
      <c r="H23" s="3">
        <f t="shared" si="6"/>
        <v>0.29410823938365727</v>
      </c>
      <c r="I23" s="5">
        <f t="shared" si="9"/>
        <v>0.94329375933022686</v>
      </c>
      <c r="J23" s="4">
        <f t="shared" si="4"/>
        <v>0.3097092001640569</v>
      </c>
      <c r="K23" s="3">
        <f t="shared" si="7"/>
        <v>0.29410823938365749</v>
      </c>
      <c r="L23" s="5">
        <f t="shared" si="5"/>
        <v>1.0530449633546251</v>
      </c>
    </row>
    <row r="24" spans="2:12" x14ac:dyDescent="0.45">
      <c r="B24" s="9">
        <v>22</v>
      </c>
      <c r="C24" s="1">
        <f t="shared" si="0"/>
        <v>3.5987204841670936E-2</v>
      </c>
      <c r="D24" s="2">
        <f t="shared" si="1"/>
        <v>22678.940492894406</v>
      </c>
      <c r="E24" s="3">
        <f t="shared" si="8"/>
        <v>1.3801212592159402</v>
      </c>
      <c r="F24" s="3">
        <f t="shared" si="3"/>
        <v>0.32217136430591725</v>
      </c>
      <c r="G24" s="3">
        <f t="shared" si="2"/>
        <v>0.92500000000000027</v>
      </c>
      <c r="H24" s="3">
        <f t="shared" si="6"/>
        <v>0.27542598643244631</v>
      </c>
      <c r="I24" s="5">
        <f t="shared" si="9"/>
        <v>0.94610170023575635</v>
      </c>
      <c r="J24" s="4">
        <f t="shared" si="4"/>
        <v>0.29097252340867374</v>
      </c>
      <c r="K24" s="3">
        <f t="shared" si="7"/>
        <v>0.27542598643244642</v>
      </c>
      <c r="L24" s="5">
        <f t="shared" si="5"/>
        <v>1.056445425421179</v>
      </c>
    </row>
    <row r="25" spans="2:12" x14ac:dyDescent="0.45">
      <c r="B25" s="9">
        <v>23</v>
      </c>
      <c r="C25" s="1">
        <f t="shared" si="0"/>
        <v>3.3288164478545615E-2</v>
      </c>
      <c r="D25" s="2">
        <f t="shared" si="1"/>
        <v>23446.586675881303</v>
      </c>
      <c r="E25" s="3">
        <f t="shared" si="8"/>
        <v>1.3471732549465587</v>
      </c>
      <c r="F25" s="3">
        <f t="shared" si="3"/>
        <v>0.29800851198297351</v>
      </c>
      <c r="G25" s="3">
        <f t="shared" si="2"/>
        <v>0.92500000000000016</v>
      </c>
      <c r="H25" s="3">
        <f t="shared" si="6"/>
        <v>0.2577049786816995</v>
      </c>
      <c r="I25" s="5">
        <f t="shared" si="9"/>
        <v>0.94887489263909541</v>
      </c>
      <c r="J25" s="4">
        <f t="shared" si="4"/>
        <v>0.2731352099742802</v>
      </c>
      <c r="K25" s="3">
        <f t="shared" si="7"/>
        <v>0.25770497868169961</v>
      </c>
      <c r="L25" s="5">
        <f t="shared" si="5"/>
        <v>1.0598755653519563</v>
      </c>
    </row>
    <row r="26" spans="2:12" x14ac:dyDescent="0.45">
      <c r="B26" s="9">
        <v>24</v>
      </c>
      <c r="C26" s="1">
        <f t="shared" si="0"/>
        <v>3.0791552142654697E-2</v>
      </c>
      <c r="D26" s="2">
        <f t="shared" si="1"/>
        <v>24179.77352445995</v>
      </c>
      <c r="E26" s="3">
        <f t="shared" si="8"/>
        <v>1.3173970705796509</v>
      </c>
      <c r="F26" s="3">
        <f t="shared" si="3"/>
        <v>0.27565787358425053</v>
      </c>
      <c r="G26" s="3">
        <f t="shared" si="2"/>
        <v>0.92500000000000016</v>
      </c>
      <c r="H26" s="3">
        <f t="shared" si="6"/>
        <v>0.24092741487575731</v>
      </c>
      <c r="I26" s="5">
        <f t="shared" si="9"/>
        <v>0.95159672841985676</v>
      </c>
      <c r="J26" s="4">
        <f t="shared" si="4"/>
        <v>0.25618572432984132</v>
      </c>
      <c r="K26" s="3">
        <f t="shared" si="7"/>
        <v>0.24092741487575742</v>
      </c>
      <c r="L26" s="5">
        <f t="shared" si="5"/>
        <v>1.0633315617566907</v>
      </c>
    </row>
    <row r="27" spans="2:12" x14ac:dyDescent="0.45">
      <c r="B27" s="9">
        <v>25</v>
      </c>
      <c r="C27" s="1">
        <f t="shared" si="0"/>
        <v>2.8482185731955597E-2</v>
      </c>
      <c r="D27" s="2">
        <f t="shared" si="1"/>
        <v>24878.367845167544</v>
      </c>
      <c r="E27" s="3">
        <f t="shared" si="8"/>
        <v>1.2904403711007761</v>
      </c>
      <c r="F27" s="3">
        <f t="shared" si="3"/>
        <v>0.25498353306543187</v>
      </c>
      <c r="G27" s="3">
        <f t="shared" si="2"/>
        <v>0.92500000000000049</v>
      </c>
      <c r="H27" s="3">
        <f t="shared" si="6"/>
        <v>0.22507074143458772</v>
      </c>
      <c r="I27" s="5">
        <f t="shared" si="9"/>
        <v>0.95425349712222574</v>
      </c>
      <c r="J27" s="4">
        <f t="shared" si="4"/>
        <v>0.24010771412243492</v>
      </c>
      <c r="K27" s="3">
        <f t="shared" si="7"/>
        <v>0.22507074143458761</v>
      </c>
      <c r="L27" s="5">
        <f t="shared" si="5"/>
        <v>1.0668099842387444</v>
      </c>
    </row>
    <row r="28" spans="2:12" x14ac:dyDescent="0.45">
      <c r="B28" s="9">
        <v>26</v>
      </c>
      <c r="C28" s="1">
        <f t="shared" si="0"/>
        <v>2.6346021802058927E-2</v>
      </c>
      <c r="D28" s="2">
        <f t="shared" si="1"/>
        <v>25542.52439205896</v>
      </c>
      <c r="E28" s="3">
        <f t="shared" si="8"/>
        <v>1.2659967645683761</v>
      </c>
      <c r="F28" s="3">
        <f t="shared" si="3"/>
        <v>0.23585976808552456</v>
      </c>
      <c r="G28" s="3">
        <f t="shared" si="2"/>
        <v>0.92500000000000027</v>
      </c>
      <c r="H28" s="3">
        <f t="shared" si="6"/>
        <v>0.2101085658453985</v>
      </c>
      <c r="I28" s="5">
        <f t="shared" si="9"/>
        <v>0.95683412342518914</v>
      </c>
      <c r="J28" s="4">
        <f t="shared" si="4"/>
        <v>0.22488082990419589</v>
      </c>
      <c r="K28" s="3">
        <f t="shared" si="7"/>
        <v>0.21010856584539839</v>
      </c>
      <c r="L28" s="5">
        <f t="shared" si="5"/>
        <v>1.0703077668412015</v>
      </c>
    </row>
    <row r="29" spans="2:12" x14ac:dyDescent="0.45">
      <c r="B29" s="9">
        <v>27</v>
      </c>
      <c r="C29" s="1">
        <f t="shared" si="0"/>
        <v>2.4370070166904508E-2</v>
      </c>
      <c r="D29" s="2">
        <f t="shared" si="1"/>
        <v>26172.644352158761</v>
      </c>
      <c r="E29" s="3">
        <f t="shared" si="8"/>
        <v>1.2437988504699469</v>
      </c>
      <c r="F29" s="3">
        <f t="shared" si="3"/>
        <v>0.21817028547911002</v>
      </c>
      <c r="G29" s="3">
        <f t="shared" si="2"/>
        <v>0.92499999999999916</v>
      </c>
      <c r="H29" s="3">
        <f t="shared" si="6"/>
        <v>0.19601147756153003</v>
      </c>
      <c r="I29" s="5">
        <f t="shared" si="9"/>
        <v>0.95932990030103948</v>
      </c>
      <c r="J29" s="4">
        <f t="shared" si="4"/>
        <v>0.21048147247048021</v>
      </c>
      <c r="K29" s="3">
        <f t="shared" si="7"/>
        <v>0.19601147756153015</v>
      </c>
      <c r="L29" s="5">
        <f t="shared" si="5"/>
        <v>1.0738221816852933</v>
      </c>
    </row>
    <row r="30" spans="2:12" x14ac:dyDescent="0.45">
      <c r="B30" s="9">
        <v>28</v>
      </c>
      <c r="C30" s="1">
        <f t="shared" si="0"/>
        <v>2.2542314904386671E-2</v>
      </c>
      <c r="D30" s="2">
        <f t="shared" si="1"/>
        <v>26769.336486514352</v>
      </c>
      <c r="E30" s="3">
        <f t="shared" si="8"/>
        <v>1.223612457257947</v>
      </c>
      <c r="F30" s="3">
        <f t="shared" si="3"/>
        <v>0.2018075140681769</v>
      </c>
      <c r="G30" s="3">
        <f t="shared" si="2"/>
        <v>0.9250000000000006</v>
      </c>
      <c r="H30" s="3">
        <f t="shared" si="6"/>
        <v>0.182747777641175</v>
      </c>
      <c r="I30" s="5">
        <f t="shared" si="9"/>
        <v>0.96173422572977574</v>
      </c>
      <c r="J30" s="4">
        <f t="shared" si="4"/>
        <v>0.19688346684603764</v>
      </c>
      <c r="K30" s="3">
        <f t="shared" si="7"/>
        <v>0.18274777764117489</v>
      </c>
      <c r="L30" s="5">
        <f t="shared" si="5"/>
        <v>1.0773508131662108</v>
      </c>
    </row>
    <row r="31" spans="2:12" x14ac:dyDescent="0.45">
      <c r="B31" s="9">
        <v>29</v>
      </c>
      <c r="C31" s="1">
        <f t="shared" si="0"/>
        <v>2.0851641286557671E-2</v>
      </c>
      <c r="D31" s="2">
        <f t="shared" si="1"/>
        <v>27333.381281629627</v>
      </c>
      <c r="E31" s="3">
        <f t="shared" si="8"/>
        <v>1.2052318445032084</v>
      </c>
      <c r="F31" s="3">
        <f t="shared" si="3"/>
        <v>0.18667195051306382</v>
      </c>
      <c r="G31" s="3">
        <f t="shared" si="2"/>
        <v>0.92500000000000093</v>
      </c>
      <c r="H31" s="3">
        <f t="shared" si="6"/>
        <v>0.17028412038664986</v>
      </c>
      <c r="I31" s="5">
        <f t="shared" si="9"/>
        <v>0.96404234882069495</v>
      </c>
      <c r="J31" s="4">
        <f t="shared" si="4"/>
        <v>0.18405866392667913</v>
      </c>
      <c r="K31" s="3">
        <f t="shared" si="7"/>
        <v>0.17028412038664964</v>
      </c>
      <c r="L31" s="5">
        <f t="shared" si="5"/>
        <v>1.0808915329788404</v>
      </c>
    </row>
    <row r="32" spans="2:12" ht="18.600000000000001" thickBot="1" x14ac:dyDescent="0.5">
      <c r="B32" s="10">
        <v>30</v>
      </c>
      <c r="C32" s="11">
        <f t="shared" si="0"/>
        <v>1.9287768190065845E-2</v>
      </c>
      <c r="D32" s="12">
        <f t="shared" si="1"/>
        <v>27865.698304789603</v>
      </c>
      <c r="E32" s="7">
        <f t="shared" si="8"/>
        <v>1.188475691152695</v>
      </c>
      <c r="F32" s="7">
        <f t="shared" si="3"/>
        <v>0.17267155422458402</v>
      </c>
      <c r="G32" s="7">
        <f t="shared" si="2"/>
        <v>0.92499999999999993</v>
      </c>
      <c r="H32" s="7">
        <f t="shared" si="6"/>
        <v>0.15858607168472549</v>
      </c>
      <c r="I32" s="8">
        <f t="shared" si="9"/>
        <v>0.96625112949494818</v>
      </c>
      <c r="J32" s="6">
        <f t="shared" si="4"/>
        <v>0.17197747226391735</v>
      </c>
      <c r="K32" s="7">
        <f t="shared" si="7"/>
        <v>0.15858607168472538</v>
      </c>
      <c r="L32" s="8">
        <f t="shared" si="5"/>
        <v>1.0844424761703824</v>
      </c>
    </row>
  </sheetData>
  <phoneticPr fontId="1"/>
  <pageMargins left="0.7" right="0.7" top="0.75" bottom="0.75" header="0.3" footer="0.3"/>
  <pageSetup paperSize="9" scale="6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6139-2432-4F07-B570-82C6151DF0B0}">
  <sheetPr>
    <pageSetUpPr fitToPage="1"/>
  </sheetPr>
  <dimension ref="A1:L32"/>
  <sheetViews>
    <sheetView workbookViewId="0">
      <selection activeCell="H1" sqref="H1"/>
    </sheetView>
  </sheetViews>
  <sheetFormatPr defaultRowHeight="18" x14ac:dyDescent="0.45"/>
  <cols>
    <col min="4" max="4" width="15.19921875" customWidth="1"/>
    <col min="5" max="5" width="13.09765625" customWidth="1"/>
    <col min="6" max="6" width="11.3984375" customWidth="1"/>
    <col min="7" max="7" width="10.69921875" customWidth="1"/>
    <col min="9" max="9" width="11.796875" customWidth="1"/>
    <col min="12" max="12" width="9.796875" customWidth="1"/>
  </cols>
  <sheetData>
    <row r="1" spans="1:12" ht="36.6" thickBot="1" x14ac:dyDescent="0.5">
      <c r="A1" s="19" t="s">
        <v>2</v>
      </c>
      <c r="B1" s="20" t="s">
        <v>3</v>
      </c>
      <c r="C1" s="21" t="s">
        <v>4</v>
      </c>
      <c r="D1" s="21" t="s">
        <v>5</v>
      </c>
      <c r="E1" s="22" t="s">
        <v>0</v>
      </c>
      <c r="F1" s="22" t="s">
        <v>1</v>
      </c>
      <c r="G1" s="22" t="s">
        <v>12</v>
      </c>
      <c r="H1" s="23" t="s">
        <v>13</v>
      </c>
      <c r="I1" s="24" t="s">
        <v>6</v>
      </c>
      <c r="J1" s="25" t="s">
        <v>9</v>
      </c>
      <c r="K1" s="23" t="s">
        <v>8</v>
      </c>
      <c r="L1" s="27" t="s">
        <v>7</v>
      </c>
    </row>
    <row r="2" spans="1:12" ht="18.600000000000001" thickBot="1" x14ac:dyDescent="0.5">
      <c r="A2" s="26">
        <v>0.9</v>
      </c>
      <c r="B2" s="13">
        <v>0</v>
      </c>
      <c r="C2" s="14">
        <v>0.2</v>
      </c>
      <c r="D2" s="15">
        <v>3000</v>
      </c>
      <c r="E2" s="16"/>
      <c r="F2" s="16">
        <f>F9/POWER($A$2,7)</f>
        <v>1.9633528463178402</v>
      </c>
      <c r="G2" s="16"/>
      <c r="H2" s="16"/>
      <c r="I2" s="17"/>
      <c r="J2" s="18"/>
      <c r="K2" s="16"/>
      <c r="L2" s="17"/>
    </row>
    <row r="3" spans="1:12" x14ac:dyDescent="0.45">
      <c r="B3" s="9">
        <v>1</v>
      </c>
      <c r="C3" s="1">
        <f t="shared" ref="C3:C23" si="0">$A$2*C2</f>
        <v>0.18000000000000002</v>
      </c>
      <c r="D3" s="2">
        <f t="shared" ref="D3:D23" si="1">D2*EXP(C3)</f>
        <v>3591.6520893654306</v>
      </c>
      <c r="E3" s="3"/>
      <c r="F3" s="3" t="s">
        <v>10</v>
      </c>
      <c r="G3" s="3"/>
      <c r="H3" s="3"/>
      <c r="I3" s="5"/>
      <c r="J3" s="4"/>
      <c r="K3" s="3"/>
      <c r="L3" s="5"/>
    </row>
    <row r="4" spans="1:12" x14ac:dyDescent="0.45">
      <c r="B4" s="9">
        <v>2</v>
      </c>
      <c r="C4" s="1">
        <f t="shared" si="0"/>
        <v>0.16200000000000003</v>
      </c>
      <c r="D4" s="2">
        <f t="shared" si="1"/>
        <v>4223.2808925423078</v>
      </c>
      <c r="E4" s="3"/>
      <c r="F4" s="3"/>
      <c r="G4" s="3"/>
      <c r="H4" s="3"/>
      <c r="I4" s="5"/>
      <c r="J4" s="4"/>
      <c r="K4" s="3"/>
      <c r="L4" s="5"/>
    </row>
    <row r="5" spans="1:12" x14ac:dyDescent="0.45">
      <c r="B5" s="9">
        <v>3</v>
      </c>
      <c r="C5" s="1">
        <f t="shared" si="0"/>
        <v>0.14580000000000004</v>
      </c>
      <c r="D5" s="2">
        <f t="shared" si="1"/>
        <v>4886.1872147445138</v>
      </c>
      <c r="E5" s="3"/>
      <c r="F5" s="3"/>
      <c r="G5" s="3"/>
      <c r="H5" s="3"/>
      <c r="I5" s="5"/>
      <c r="J5" s="4"/>
      <c r="K5" s="3"/>
      <c r="L5" s="5"/>
    </row>
    <row r="6" spans="1:12" x14ac:dyDescent="0.45">
      <c r="B6" s="9">
        <v>4</v>
      </c>
      <c r="C6" s="1">
        <f t="shared" si="0"/>
        <v>0.13122000000000003</v>
      </c>
      <c r="D6" s="2">
        <f t="shared" si="1"/>
        <v>5571.321554193144</v>
      </c>
      <c r="E6" s="3"/>
      <c r="F6" s="3"/>
      <c r="G6" s="3"/>
      <c r="H6" s="3"/>
      <c r="I6" s="5"/>
      <c r="J6" s="4"/>
      <c r="K6" s="3"/>
      <c r="L6" s="5"/>
    </row>
    <row r="7" spans="1:12" x14ac:dyDescent="0.45">
      <c r="B7" s="9">
        <v>5</v>
      </c>
      <c r="C7" s="1">
        <f t="shared" si="0"/>
        <v>0.11809800000000004</v>
      </c>
      <c r="D7" s="2">
        <f t="shared" si="1"/>
        <v>6269.7111729785665</v>
      </c>
      <c r="E7" s="3"/>
      <c r="F7" s="3"/>
      <c r="G7" s="3"/>
      <c r="H7" s="3"/>
      <c r="I7" s="5"/>
      <c r="J7" s="4"/>
      <c r="K7" s="3"/>
      <c r="L7" s="5"/>
    </row>
    <row r="8" spans="1:12" x14ac:dyDescent="0.45">
      <c r="B8" s="9">
        <v>6</v>
      </c>
      <c r="C8" s="1">
        <f t="shared" si="0"/>
        <v>0.10628820000000004</v>
      </c>
      <c r="D8" s="2">
        <f t="shared" si="1"/>
        <v>6972.8113161659239</v>
      </c>
      <c r="E8" s="3"/>
      <c r="F8" s="3"/>
      <c r="G8" s="3"/>
      <c r="H8" s="3"/>
      <c r="I8" s="5"/>
      <c r="J8" s="4"/>
      <c r="K8" s="3"/>
      <c r="L8" s="5"/>
    </row>
    <row r="9" spans="1:12" x14ac:dyDescent="0.45">
      <c r="B9" s="9">
        <v>7</v>
      </c>
      <c r="C9" s="1">
        <f t="shared" si="0"/>
        <v>9.5659380000000044E-2</v>
      </c>
      <c r="D9" s="2">
        <f t="shared" si="1"/>
        <v>7672.7713132690824</v>
      </c>
      <c r="E9" s="3">
        <f>D9/D2</f>
        <v>2.5575904377563607</v>
      </c>
      <c r="F9" s="3">
        <f>LN(E9)</f>
        <v>0.93906557999999962</v>
      </c>
      <c r="G9" s="28" t="s">
        <v>11</v>
      </c>
      <c r="H9" s="3">
        <f>1-1/E9</f>
        <v>0.60900698358989513</v>
      </c>
      <c r="I9" s="28" t="s">
        <v>11</v>
      </c>
      <c r="J9" s="4">
        <f>1-EXP(-$F$2*EXP(-(1-$A$2)*$B9))</f>
        <v>0.62279714889120386</v>
      </c>
      <c r="K9" s="3">
        <f>1-EXP(-$F$2*POWER($A$2,$B9))</f>
        <v>0.60900698358989513</v>
      </c>
      <c r="L9" s="5">
        <f>J9/K9</f>
        <v>1.0226436899294984</v>
      </c>
    </row>
    <row r="10" spans="1:12" x14ac:dyDescent="0.45">
      <c r="B10" s="9">
        <v>8</v>
      </c>
      <c r="C10" s="1">
        <f t="shared" si="0"/>
        <v>8.6093442000000048E-2</v>
      </c>
      <c r="D10" s="2">
        <f t="shared" si="1"/>
        <v>8362.616115906234</v>
      </c>
      <c r="E10" s="3">
        <f>D10/D3</f>
        <v>2.3283480436947701</v>
      </c>
      <c r="F10" s="3">
        <f>LN(E10)</f>
        <v>0.84515902199999959</v>
      </c>
      <c r="G10" s="3">
        <f t="shared" ref="G10:G16" si="2">F10/F9</f>
        <v>0.89999999999999991</v>
      </c>
      <c r="H10" s="3">
        <f>1-1/E10</f>
        <v>0.57051094542844349</v>
      </c>
      <c r="I10" s="5">
        <f>1+2.885*(H10-H9)</f>
        <v>0.88893892990421208</v>
      </c>
      <c r="J10" s="4">
        <f>1-EXP(-$F$2*EXP(-(1-$A$2)*$B10))</f>
        <v>0.58612500725020722</v>
      </c>
      <c r="K10" s="3">
        <f>1-EXP(-$F$2*POWER($A$2,$B10))</f>
        <v>0.57051094542844361</v>
      </c>
      <c r="L10" s="5">
        <f>J10/K10</f>
        <v>1.0273685578635792</v>
      </c>
    </row>
    <row r="11" spans="1:12" x14ac:dyDescent="0.45">
      <c r="B11" s="9">
        <v>9</v>
      </c>
      <c r="C11" s="1">
        <f t="shared" si="0"/>
        <v>7.748409780000004E-2</v>
      </c>
      <c r="D11" s="2">
        <f t="shared" si="1"/>
        <v>9036.3506927213421</v>
      </c>
      <c r="E11" s="3">
        <f>D11/D4</f>
        <v>2.139651830565712</v>
      </c>
      <c r="F11" s="3">
        <f t="shared" ref="F11:F32" si="3">LN(E11)</f>
        <v>0.76064311979999977</v>
      </c>
      <c r="G11" s="3">
        <f t="shared" si="2"/>
        <v>0.90000000000000013</v>
      </c>
      <c r="H11" s="3">
        <f>1-1/E11</f>
        <v>0.53263424183568886</v>
      </c>
      <c r="I11" s="5">
        <f>1+2.885*(H11-H10)</f>
        <v>0.89072571013490287</v>
      </c>
      <c r="J11" s="4">
        <f t="shared" ref="J11:J32" si="4">1-EXP(-$F$2*EXP(-(1-$A$2)*$B11))</f>
        <v>0.54987938494563737</v>
      </c>
      <c r="K11" s="3">
        <f>1-EXP(-$F$2*POWER($A$2,$B11))</f>
        <v>0.53263424183568886</v>
      </c>
      <c r="L11" s="5">
        <f t="shared" ref="L11:L32" si="5">J11/K11</f>
        <v>1.0323770831002421</v>
      </c>
    </row>
    <row r="12" spans="1:12" x14ac:dyDescent="0.45">
      <c r="B12" s="9">
        <v>10</v>
      </c>
      <c r="C12" s="1">
        <f t="shared" si="0"/>
        <v>6.9735688020000033E-2</v>
      </c>
      <c r="D12" s="2">
        <f t="shared" si="1"/>
        <v>9688.9987897009887</v>
      </c>
      <c r="E12" s="3">
        <f>D12/D5</f>
        <v>1.9829364622918162</v>
      </c>
      <c r="F12" s="3">
        <f t="shared" si="3"/>
        <v>0.68457880781999991</v>
      </c>
      <c r="G12" s="3">
        <f t="shared" si="2"/>
        <v>0.90000000000000013</v>
      </c>
      <c r="H12" s="3">
        <f t="shared" ref="H12:H32" si="6">1-1/E12</f>
        <v>0.49569740684266239</v>
      </c>
      <c r="I12" s="5">
        <f>1+2.885*(H12-H11)</f>
        <v>0.89343723104511863</v>
      </c>
      <c r="J12" s="4">
        <f t="shared" si="4"/>
        <v>0.51435488988420275</v>
      </c>
      <c r="K12" s="3">
        <f t="shared" ref="K12:K32" si="7">1-EXP(-$F$2*POWER($A$2,$B12))</f>
        <v>0.4956974068426625</v>
      </c>
      <c r="L12" s="5">
        <f t="shared" si="5"/>
        <v>1.0376388554468718</v>
      </c>
    </row>
    <row r="13" spans="1:12" x14ac:dyDescent="0.45">
      <c r="B13" s="9">
        <v>11</v>
      </c>
      <c r="C13" s="1">
        <f t="shared" si="0"/>
        <v>6.2762119218000026E-2</v>
      </c>
      <c r="D13" s="2">
        <f t="shared" si="1"/>
        <v>10316.589346053035</v>
      </c>
      <c r="E13" s="3">
        <f t="shared" ref="E13:E32" si="8">D13/D6</f>
        <v>1.8517310921119712</v>
      </c>
      <c r="F13" s="3">
        <f t="shared" si="3"/>
        <v>0.61612092703800003</v>
      </c>
      <c r="G13" s="3">
        <f t="shared" si="2"/>
        <v>0.90000000000000013</v>
      </c>
      <c r="H13" s="3">
        <f t="shared" si="6"/>
        <v>0.45996478416341691</v>
      </c>
      <c r="I13" s="5">
        <f t="shared" ref="I13:I32" si="9">1+2.885*(H13-H12)</f>
        <v>0.89691138357037681</v>
      </c>
      <c r="J13" s="4">
        <f t="shared" si="4"/>
        <v>0.47980076139950667</v>
      </c>
      <c r="K13" s="3">
        <f t="shared" si="7"/>
        <v>0.45996478416341691</v>
      </c>
      <c r="L13" s="5">
        <f t="shared" si="5"/>
        <v>1.0431249911276739</v>
      </c>
    </row>
    <row r="14" spans="1:12" x14ac:dyDescent="0.45">
      <c r="B14" s="9">
        <v>12</v>
      </c>
      <c r="C14" s="1">
        <f t="shared" si="0"/>
        <v>5.6485907296200025E-2</v>
      </c>
      <c r="D14" s="2">
        <f t="shared" si="1"/>
        <v>10916.103922519949</v>
      </c>
      <c r="E14" s="3">
        <f t="shared" si="8"/>
        <v>1.7410856132522625</v>
      </c>
      <c r="F14" s="3">
        <f t="shared" si="3"/>
        <v>0.55450883433420017</v>
      </c>
      <c r="G14" s="3">
        <f t="shared" si="2"/>
        <v>0.90000000000000024</v>
      </c>
      <c r="H14" s="3">
        <f t="shared" si="6"/>
        <v>0.42564570496217646</v>
      </c>
      <c r="I14" s="5">
        <f t="shared" si="9"/>
        <v>0.9009894565044213</v>
      </c>
      <c r="J14" s="4">
        <f t="shared" si="4"/>
        <v>0.44642083632221985</v>
      </c>
      <c r="K14" s="3">
        <f t="shared" si="7"/>
        <v>0.42564570496217624</v>
      </c>
      <c r="L14" s="5">
        <f t="shared" si="5"/>
        <v>1.0488085069762181</v>
      </c>
    </row>
    <row r="15" spans="1:12" x14ac:dyDescent="0.45">
      <c r="B15" s="9">
        <v>13</v>
      </c>
      <c r="C15" s="1">
        <f t="shared" si="0"/>
        <v>5.0837316566580026E-2</v>
      </c>
      <c r="D15" s="2">
        <f t="shared" si="1"/>
        <v>11485.397427244738</v>
      </c>
      <c r="E15" s="3">
        <f t="shared" si="8"/>
        <v>1.6471688256667338</v>
      </c>
      <c r="F15" s="3">
        <f t="shared" si="3"/>
        <v>0.4990579509007802</v>
      </c>
      <c r="G15" s="3">
        <f t="shared" si="2"/>
        <v>0.90000000000000013</v>
      </c>
      <c r="H15" s="3">
        <f t="shared" si="6"/>
        <v>0.39289768940641268</v>
      </c>
      <c r="I15" s="5">
        <f t="shared" si="9"/>
        <v>0.90552197512162147</v>
      </c>
      <c r="J15" s="4">
        <f t="shared" si="4"/>
        <v>0.4143752609403768</v>
      </c>
      <c r="K15" s="3">
        <f t="shared" si="7"/>
        <v>0.39289768940641256</v>
      </c>
      <c r="L15" s="5">
        <f t="shared" si="5"/>
        <v>1.0546645401921615</v>
      </c>
    </row>
    <row r="16" spans="1:12" x14ac:dyDescent="0.45">
      <c r="B16" s="9">
        <v>14</v>
      </c>
      <c r="C16" s="1">
        <f t="shared" si="0"/>
        <v>4.5753584909922027E-2</v>
      </c>
      <c r="D16" s="2">
        <f t="shared" si="1"/>
        <v>12023.102706748339</v>
      </c>
      <c r="E16" s="3">
        <f t="shared" si="8"/>
        <v>1.5669830646400098</v>
      </c>
      <c r="F16" s="3">
        <f t="shared" si="3"/>
        <v>0.44915215581070234</v>
      </c>
      <c r="G16" s="3">
        <f t="shared" si="2"/>
        <v>0.90000000000000036</v>
      </c>
      <c r="H16" s="3">
        <f t="shared" si="6"/>
        <v>0.36183100981392258</v>
      </c>
      <c r="I16" s="5">
        <f t="shared" si="9"/>
        <v>0.9103726293756661</v>
      </c>
      <c r="J16" s="4">
        <f t="shared" si="4"/>
        <v>0.38378345987843288</v>
      </c>
      <c r="K16" s="3">
        <f t="shared" si="7"/>
        <v>0.36183100981392236</v>
      </c>
      <c r="L16" s="5">
        <f t="shared" si="5"/>
        <v>1.0606704496549368</v>
      </c>
    </row>
    <row r="17" spans="2:12" x14ac:dyDescent="0.45">
      <c r="B17" s="9">
        <v>15</v>
      </c>
      <c r="C17" s="1">
        <f t="shared" si="0"/>
        <v>4.1178226418929827E-2</v>
      </c>
      <c r="D17" s="2">
        <f t="shared" si="1"/>
        <v>12528.527585851036</v>
      </c>
      <c r="E17" s="3">
        <f t="shared" si="8"/>
        <v>1.4981588790164564</v>
      </c>
      <c r="F17" s="3">
        <f t="shared" si="3"/>
        <v>0.40423694022963225</v>
      </c>
      <c r="G17" s="3">
        <f t="shared" ref="G17:G32" si="10">F17/F16</f>
        <v>0.90000000000000036</v>
      </c>
      <c r="H17" s="3">
        <f t="shared" si="6"/>
        <v>0.33251405174296234</v>
      </c>
      <c r="I17" s="5">
        <f t="shared" si="9"/>
        <v>0.9154205759652797</v>
      </c>
      <c r="J17" s="4">
        <f t="shared" si="4"/>
        <v>0.35472792861615143</v>
      </c>
      <c r="K17" s="3">
        <f t="shared" si="7"/>
        <v>0.332514051742962</v>
      </c>
      <c r="L17" s="5">
        <f t="shared" si="5"/>
        <v>1.0668058289769993</v>
      </c>
    </row>
    <row r="18" spans="2:12" x14ac:dyDescent="0.45">
      <c r="B18" s="9">
        <v>16</v>
      </c>
      <c r="C18" s="1">
        <f t="shared" si="0"/>
        <v>3.7060403777036843E-2</v>
      </c>
      <c r="D18" s="2">
        <f t="shared" si="1"/>
        <v>13001.550956282685</v>
      </c>
      <c r="E18" s="3">
        <f t="shared" si="8"/>
        <v>1.4388054866833861</v>
      </c>
      <c r="F18" s="3">
        <f t="shared" si="3"/>
        <v>0.36381324620666905</v>
      </c>
      <c r="G18" s="3">
        <f t="shared" si="10"/>
        <v>0.9</v>
      </c>
      <c r="H18" s="3">
        <f t="shared" si="6"/>
        <v>0.30497901957191154</v>
      </c>
      <c r="I18" s="5">
        <f t="shared" si="9"/>
        <v>0.92056143218651842</v>
      </c>
      <c r="J18" s="4">
        <f t="shared" si="4"/>
        <v>0.32725848594188256</v>
      </c>
      <c r="K18" s="3">
        <f t="shared" si="7"/>
        <v>0.30497901957191131</v>
      </c>
      <c r="L18" s="5">
        <f t="shared" si="5"/>
        <v>1.0730524558746506</v>
      </c>
    </row>
    <row r="19" spans="2:12" x14ac:dyDescent="0.45">
      <c r="B19" s="9">
        <v>17</v>
      </c>
      <c r="C19" s="1">
        <f t="shared" si="0"/>
        <v>3.3354363399333162E-2</v>
      </c>
      <c r="D19" s="2">
        <f t="shared" si="1"/>
        <v>13442.522695965357</v>
      </c>
      <c r="E19" s="3">
        <f t="shared" si="8"/>
        <v>1.3874005960506686</v>
      </c>
      <c r="F19" s="3">
        <f t="shared" si="3"/>
        <v>0.32743192158600243</v>
      </c>
      <c r="G19" s="3">
        <f t="shared" si="10"/>
        <v>0.9000000000000008</v>
      </c>
      <c r="H19" s="3">
        <f t="shared" si="6"/>
        <v>0.27922764135566258</v>
      </c>
      <c r="I19" s="5">
        <f t="shared" si="9"/>
        <v>0.92570727384612173</v>
      </c>
      <c r="J19" s="4">
        <f t="shared" si="4"/>
        <v>0.30139669583417872</v>
      </c>
      <c r="K19" s="3">
        <f t="shared" si="7"/>
        <v>0.27922764135566214</v>
      </c>
      <c r="L19" s="5">
        <f t="shared" si="5"/>
        <v>1.0793941974042571</v>
      </c>
    </row>
    <row r="20" spans="2:12" x14ac:dyDescent="0.45">
      <c r="B20" s="9">
        <v>18</v>
      </c>
      <c r="C20" s="1">
        <f t="shared" si="0"/>
        <v>3.0018927059399847E-2</v>
      </c>
      <c r="D20" s="2">
        <f t="shared" si="1"/>
        <v>13852.170638205902</v>
      </c>
      <c r="E20" s="3">
        <f t="shared" si="8"/>
        <v>1.3427083480361195</v>
      </c>
      <c r="F20" s="3">
        <f t="shared" si="3"/>
        <v>0.29468872942740215</v>
      </c>
      <c r="G20" s="3">
        <f t="shared" si="10"/>
        <v>0.89999999999999991</v>
      </c>
      <c r="H20" s="3">
        <f t="shared" si="6"/>
        <v>0.25523662568820227</v>
      </c>
      <c r="I20" s="5">
        <f t="shared" si="9"/>
        <v>0.93078591979937697</v>
      </c>
      <c r="J20" s="4">
        <f t="shared" si="4"/>
        <v>0.27714023817397893</v>
      </c>
      <c r="K20" s="3">
        <f t="shared" si="7"/>
        <v>0.25523662568820193</v>
      </c>
      <c r="L20" s="5">
        <f t="shared" si="5"/>
        <v>1.0858168862980289</v>
      </c>
    </row>
    <row r="21" spans="2:12" x14ac:dyDescent="0.45">
      <c r="B21" s="9">
        <v>19</v>
      </c>
      <c r="C21" s="1">
        <f t="shared" si="0"/>
        <v>2.7017034353459864E-2</v>
      </c>
      <c r="D21" s="2">
        <f t="shared" si="1"/>
        <v>14231.516534696679</v>
      </c>
      <c r="E21" s="3">
        <f t="shared" si="8"/>
        <v>1.303717575034901</v>
      </c>
      <c r="F21" s="3">
        <f t="shared" si="3"/>
        <v>0.26521985648466195</v>
      </c>
      <c r="G21" s="3">
        <f t="shared" si="10"/>
        <v>0.9</v>
      </c>
      <c r="H21" s="3">
        <f t="shared" si="6"/>
        <v>0.23296270668650798</v>
      </c>
      <c r="I21" s="5">
        <f t="shared" si="9"/>
        <v>0.93573974368011203</v>
      </c>
      <c r="J21" s="4">
        <f t="shared" si="4"/>
        <v>0.25446707015995629</v>
      </c>
      <c r="K21" s="3">
        <f t="shared" si="7"/>
        <v>0.23296270668650754</v>
      </c>
      <c r="L21" s="5">
        <f t="shared" si="5"/>
        <v>1.092308180048692</v>
      </c>
    </row>
    <row r="22" spans="2:12" x14ac:dyDescent="0.45">
      <c r="B22" s="9">
        <v>20</v>
      </c>
      <c r="C22" s="1">
        <f t="shared" si="0"/>
        <v>2.431533091811388E-2</v>
      </c>
      <c r="D22" s="2">
        <f t="shared" si="1"/>
        <v>14581.801963506758</v>
      </c>
      <c r="E22" s="3">
        <f t="shared" si="8"/>
        <v>1.2695948969878028</v>
      </c>
      <c r="F22" s="3">
        <f t="shared" si="3"/>
        <v>0.23869787083619592</v>
      </c>
      <c r="G22" s="3">
        <f t="shared" si="10"/>
        <v>0.90000000000000058</v>
      </c>
      <c r="H22" s="3">
        <f t="shared" si="6"/>
        <v>0.21234718068529923</v>
      </c>
      <c r="I22" s="5">
        <f t="shared" si="9"/>
        <v>0.94052420748651278</v>
      </c>
      <c r="J22" s="4">
        <f t="shared" si="4"/>
        <v>0.23333927330322468</v>
      </c>
      <c r="K22" s="3">
        <f t="shared" si="7"/>
        <v>0.21234718068529879</v>
      </c>
      <c r="L22" s="5">
        <f t="shared" si="5"/>
        <v>1.0988574114814194</v>
      </c>
    </row>
    <row r="23" spans="2:12" x14ac:dyDescent="0.45">
      <c r="B23" s="9">
        <v>21</v>
      </c>
      <c r="C23" s="1">
        <f t="shared" si="0"/>
        <v>2.1883797826302492E-2</v>
      </c>
      <c r="D23" s="2">
        <f t="shared" si="1"/>
        <v>14904.42439643033</v>
      </c>
      <c r="E23" s="3">
        <f t="shared" si="8"/>
        <v>1.2396487628825428</v>
      </c>
      <c r="F23" s="3">
        <f t="shared" si="3"/>
        <v>0.21482808375257637</v>
      </c>
      <c r="G23" s="3">
        <f t="shared" si="10"/>
        <v>0.90000000000000013</v>
      </c>
      <c r="H23" s="3">
        <f t="shared" si="6"/>
        <v>0.19331989032545793</v>
      </c>
      <c r="I23" s="5">
        <f t="shared" si="9"/>
        <v>0.94510626731185787</v>
      </c>
      <c r="J23" s="4">
        <f t="shared" si="4"/>
        <v>0.21370652388496147</v>
      </c>
      <c r="K23" s="3">
        <f t="shared" si="7"/>
        <v>0.19331989032545749</v>
      </c>
      <c r="L23" s="5">
        <f t="shared" si="5"/>
        <v>1.1054554372298822</v>
      </c>
    </row>
    <row r="24" spans="2:12" x14ac:dyDescent="0.45">
      <c r="B24" s="9">
        <v>22</v>
      </c>
      <c r="C24" s="1">
        <f t="shared" ref="C24:C32" si="11">$A$2*C23</f>
        <v>1.9695418043672242E-2</v>
      </c>
      <c r="D24" s="2">
        <f t="shared" ref="D24:D32" si="12">D23*EXP(C24)</f>
        <v>15200.883121680747</v>
      </c>
      <c r="E24" s="3">
        <f t="shared" si="8"/>
        <v>1.2133016443885798</v>
      </c>
      <c r="F24" s="3">
        <f t="shared" si="3"/>
        <v>0.19334527537731847</v>
      </c>
      <c r="G24" s="3">
        <f t="shared" si="10"/>
        <v>0.8999999999999988</v>
      </c>
      <c r="H24" s="3">
        <f t="shared" si="6"/>
        <v>0.17580265004591589</v>
      </c>
      <c r="I24" s="5">
        <f t="shared" si="9"/>
        <v>0.94946276179352118</v>
      </c>
      <c r="J24" s="4">
        <f t="shared" si="4"/>
        <v>0.19550915821657777</v>
      </c>
      <c r="K24" s="3">
        <f t="shared" si="7"/>
        <v>0.17580265004591578</v>
      </c>
      <c r="L24" s="5">
        <f t="shared" si="5"/>
        <v>1.1120944887094426</v>
      </c>
    </row>
    <row r="25" spans="2:12" x14ac:dyDescent="0.45">
      <c r="B25" s="9">
        <v>23</v>
      </c>
      <c r="C25" s="1">
        <f t="shared" si="11"/>
        <v>1.7725876239305018E-2</v>
      </c>
      <c r="D25" s="2">
        <f t="shared" si="12"/>
        <v>15472.73437739465</v>
      </c>
      <c r="E25" s="3">
        <f t="shared" si="8"/>
        <v>1.1900683564154189</v>
      </c>
      <c r="F25" s="3">
        <f t="shared" si="3"/>
        <v>0.1740107478395867</v>
      </c>
      <c r="G25" s="3">
        <f t="shared" si="10"/>
        <v>0.90000000000000047</v>
      </c>
      <c r="H25" s="3">
        <f t="shared" si="6"/>
        <v>0.15971213366929604</v>
      </c>
      <c r="I25" s="5">
        <f t="shared" si="9"/>
        <v>0.95357886025345173</v>
      </c>
      <c r="J25" s="4">
        <f t="shared" si="4"/>
        <v>0.17868082895528137</v>
      </c>
      <c r="K25" s="3">
        <f t="shared" si="7"/>
        <v>0.15971213366929582</v>
      </c>
      <c r="L25" s="5">
        <f t="shared" si="5"/>
        <v>1.118768028766447</v>
      </c>
    </row>
    <row r="26" spans="2:12" x14ac:dyDescent="0.45">
      <c r="B26" s="9">
        <v>24</v>
      </c>
      <c r="C26" s="1">
        <f t="shared" si="11"/>
        <v>1.5953288615374518E-2</v>
      </c>
      <c r="D26" s="2">
        <f t="shared" si="12"/>
        <v>15721.554849792101</v>
      </c>
      <c r="E26" s="3">
        <f t="shared" si="8"/>
        <v>1.1695390222038289</v>
      </c>
      <c r="F26" s="3">
        <f t="shared" si="3"/>
        <v>0.15660967305562792</v>
      </c>
      <c r="G26" s="3">
        <f t="shared" si="10"/>
        <v>0.89999999999999936</v>
      </c>
      <c r="H26" s="3">
        <f t="shared" si="6"/>
        <v>0.14496226204095086</v>
      </c>
      <c r="I26" s="5">
        <f t="shared" si="9"/>
        <v>0.95744662035222416</v>
      </c>
      <c r="J26" s="4">
        <f t="shared" si="4"/>
        <v>0.16315076637048265</v>
      </c>
      <c r="K26" s="3">
        <f t="shared" si="7"/>
        <v>0.14496226204095075</v>
      </c>
      <c r="L26" s="5">
        <f t="shared" si="5"/>
        <v>1.1254706161000287</v>
      </c>
    </row>
    <row r="27" spans="2:12" x14ac:dyDescent="0.45">
      <c r="B27" s="9">
        <v>25</v>
      </c>
      <c r="C27" s="1">
        <f t="shared" si="11"/>
        <v>1.4357959753837067E-2</v>
      </c>
      <c r="D27" s="2">
        <f t="shared" si="12"/>
        <v>15948.912592430181</v>
      </c>
      <c r="E27" s="3">
        <f t="shared" si="8"/>
        <v>1.1513655880358</v>
      </c>
      <c r="F27" s="3">
        <f t="shared" si="3"/>
        <v>0.14094870575006507</v>
      </c>
      <c r="G27" s="3">
        <f t="shared" si="10"/>
        <v>0.89999999999999958</v>
      </c>
      <c r="H27" s="3">
        <f t="shared" si="6"/>
        <v>0.13146613865195134</v>
      </c>
      <c r="I27" s="5">
        <f t="shared" si="9"/>
        <v>0.96106368402273634</v>
      </c>
      <c r="J27" s="4">
        <f t="shared" si="4"/>
        <v>0.14884567016056838</v>
      </c>
      <c r="K27" s="3">
        <f t="shared" si="7"/>
        <v>0.13146613865195134</v>
      </c>
      <c r="L27" s="5">
        <f t="shared" si="5"/>
        <v>1.1321977787347075</v>
      </c>
    </row>
    <row r="28" spans="2:12" x14ac:dyDescent="0.45">
      <c r="B28" s="9">
        <v>26</v>
      </c>
      <c r="C28" s="1">
        <f t="shared" si="11"/>
        <v>1.2922163778453361E-2</v>
      </c>
      <c r="D28" s="2">
        <f t="shared" si="12"/>
        <v>16156.344400490487</v>
      </c>
      <c r="E28" s="3">
        <f t="shared" si="8"/>
        <v>1.1352510718798692</v>
      </c>
      <c r="F28" s="3">
        <f t="shared" si="3"/>
        <v>0.12685383517505858</v>
      </c>
      <c r="G28" s="3">
        <f t="shared" si="10"/>
        <v>0.90000000000000013</v>
      </c>
      <c r="H28" s="3">
        <f t="shared" si="6"/>
        <v>0.11913758571124367</v>
      </c>
      <c r="I28" s="5">
        <f t="shared" si="9"/>
        <v>0.96443212476605833</v>
      </c>
      <c r="J28" s="4">
        <f t="shared" si="4"/>
        <v>0.13569126444963453</v>
      </c>
      <c r="K28" s="3">
        <f t="shared" si="7"/>
        <v>0.11913758571124367</v>
      </c>
      <c r="L28" s="5">
        <f t="shared" si="5"/>
        <v>1.1389458972125923</v>
      </c>
    </row>
    <row r="29" spans="2:12" x14ac:dyDescent="0.45">
      <c r="B29" s="9">
        <v>27</v>
      </c>
      <c r="C29" s="1">
        <f t="shared" si="11"/>
        <v>1.1629947400608026E-2</v>
      </c>
      <c r="D29" s="2">
        <f t="shared" si="12"/>
        <v>16345.338702743526</v>
      </c>
      <c r="E29" s="3">
        <f t="shared" si="8"/>
        <v>1.1209409333393976</v>
      </c>
      <c r="F29" s="3">
        <f t="shared" si="3"/>
        <v>0.11416845165755267</v>
      </c>
      <c r="G29" s="3">
        <f t="shared" si="10"/>
        <v>0.89999999999999958</v>
      </c>
      <c r="H29" s="3">
        <f t="shared" si="6"/>
        <v>0.10789233379059693</v>
      </c>
      <c r="I29" s="5">
        <f t="shared" si="9"/>
        <v>0.96755744820893419</v>
      </c>
      <c r="J29" s="4">
        <f t="shared" si="4"/>
        <v>0.12361355207595526</v>
      </c>
      <c r="K29" s="3">
        <f t="shared" si="7"/>
        <v>0.10789233379059704</v>
      </c>
      <c r="L29" s="5">
        <f t="shared" si="5"/>
        <v>1.1457120977276363</v>
      </c>
    </row>
    <row r="30" spans="2:12" x14ac:dyDescent="0.45">
      <c r="B30" s="9">
        <v>28</v>
      </c>
      <c r="C30" s="1">
        <f t="shared" si="11"/>
        <v>1.0466952660547223E-2</v>
      </c>
      <c r="D30" s="2">
        <f t="shared" si="12"/>
        <v>16517.323095240015</v>
      </c>
      <c r="E30" s="3">
        <f t="shared" si="8"/>
        <v>1.1082161011998546</v>
      </c>
      <c r="F30" s="3">
        <f t="shared" si="3"/>
        <v>0.10275160649179746</v>
      </c>
      <c r="G30" s="3">
        <f t="shared" si="10"/>
        <v>0.90000000000000047</v>
      </c>
      <c r="H30" s="3">
        <f t="shared" si="6"/>
        <v>9.764891620207472E-2</v>
      </c>
      <c r="I30" s="5">
        <f t="shared" si="9"/>
        <v>0.97044774025711344</v>
      </c>
      <c r="J30" s="4">
        <f t="shared" si="4"/>
        <v>0.11253980517516105</v>
      </c>
      <c r="K30" s="3">
        <f t="shared" si="7"/>
        <v>9.764891620207472E-2</v>
      </c>
      <c r="L30" s="5">
        <f t="shared" si="5"/>
        <v>1.1524941551043035</v>
      </c>
    </row>
    <row r="31" spans="2:12" x14ac:dyDescent="0.45">
      <c r="B31" s="9">
        <v>29</v>
      </c>
      <c r="C31" s="1">
        <f t="shared" si="11"/>
        <v>9.4202573944925008E-3</v>
      </c>
      <c r="D31" s="2">
        <f t="shared" si="12"/>
        <v>16673.655720957544</v>
      </c>
      <c r="E31" s="3">
        <f t="shared" si="8"/>
        <v>1.0968873049998134</v>
      </c>
      <c r="F31" s="3">
        <f t="shared" si="3"/>
        <v>9.2476445842617744E-2</v>
      </c>
      <c r="G31" s="3">
        <f t="shared" si="10"/>
        <v>0.90000000000000024</v>
      </c>
      <c r="H31" s="3">
        <f t="shared" si="6"/>
        <v>8.8329315653653095E-2</v>
      </c>
      <c r="I31" s="5">
        <f t="shared" si="9"/>
        <v>0.9731129524178036</v>
      </c>
      <c r="J31" s="4">
        <f t="shared" si="4"/>
        <v>0.10239932814400765</v>
      </c>
      <c r="K31" s="3">
        <f t="shared" si="7"/>
        <v>8.8329315653653095E-2</v>
      </c>
      <c r="L31" s="5">
        <f t="shared" si="5"/>
        <v>1.1592904053001418</v>
      </c>
    </row>
    <row r="32" spans="2:12" ht="18.600000000000001" thickBot="1" x14ac:dyDescent="0.5">
      <c r="B32" s="10">
        <v>30</v>
      </c>
      <c r="C32" s="11">
        <f t="shared" si="11"/>
        <v>8.4782316550432515E-3</v>
      </c>
      <c r="D32" s="12">
        <f t="shared" si="12"/>
        <v>16815.619788453099</v>
      </c>
      <c r="E32" s="7">
        <f t="shared" si="8"/>
        <v>1.0867904391237</v>
      </c>
      <c r="F32" s="7">
        <f t="shared" si="3"/>
        <v>8.3228801258356064E-2</v>
      </c>
      <c r="G32" s="7">
        <f t="shared" si="10"/>
        <v>0.90000000000000102</v>
      </c>
      <c r="H32" s="7">
        <f t="shared" si="6"/>
        <v>7.985940619212728E-2</v>
      </c>
      <c r="I32" s="8">
        <f t="shared" si="9"/>
        <v>0.97556431120349807</v>
      </c>
      <c r="J32" s="6">
        <f t="shared" si="4"/>
        <v>9.3124026964484186E-2</v>
      </c>
      <c r="K32" s="7">
        <f t="shared" si="7"/>
        <v>7.9859406192127169E-2</v>
      </c>
      <c r="L32" s="8">
        <f t="shared" si="5"/>
        <v>1.1660996669627715</v>
      </c>
    </row>
  </sheetData>
  <phoneticPr fontId="1"/>
  <pageMargins left="0.7" right="0.7" top="0.75" bottom="0.75" header="0.3" footer="0.3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k=0.975</vt:lpstr>
      <vt:lpstr>k=0.950</vt:lpstr>
      <vt:lpstr>k=0.925</vt:lpstr>
      <vt:lpstr>k=0.900</vt:lpstr>
      <vt:lpstr>'k=0.925'!Print_Area</vt:lpstr>
      <vt:lpstr>'k=0.975'!Print_Area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秋山泰</dc:creator>
  <cp:lastModifiedBy>秋山泰</cp:lastModifiedBy>
  <cp:lastPrinted>2020-06-17T15:43:13Z</cp:lastPrinted>
  <dcterms:created xsi:type="dcterms:W3CDTF">2020-06-17T14:54:21Z</dcterms:created>
  <dcterms:modified xsi:type="dcterms:W3CDTF">2020-06-17T16:47:26Z</dcterms:modified>
</cp:coreProperties>
</file>